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รพช." sheetId="1" r:id="rId1"/>
    <sheet name="ช่วงคะแนน" sheetId="2" r:id="rId2"/>
    <sheet name="บัญชีสรุปผลการประเมิน" sheetId="3" r:id="rId3"/>
  </sheets>
  <calcPr calcId="144525"/>
</workbook>
</file>

<file path=xl/calcChain.xml><?xml version="1.0" encoding="utf-8"?>
<calcChain xmlns="http://schemas.openxmlformats.org/spreadsheetml/2006/main">
  <c r="J5" i="3" l="1"/>
  <c r="G5" i="3"/>
  <c r="J40" i="3" l="1"/>
  <c r="G40" i="3"/>
  <c r="J90" i="1" l="1"/>
  <c r="H93" i="1"/>
  <c r="J93" i="1"/>
  <c r="G95" i="1" s="1"/>
  <c r="I95" i="1" s="1"/>
  <c r="H71" i="1"/>
  <c r="J70" i="1"/>
  <c r="J69" i="1"/>
  <c r="J67" i="1"/>
  <c r="J66" i="1"/>
  <c r="J65" i="1"/>
  <c r="J64" i="1"/>
  <c r="J71" i="1" l="1"/>
  <c r="G73" i="1" s="1"/>
  <c r="I73" i="1" s="1"/>
  <c r="H105" i="1"/>
  <c r="J102" i="1"/>
  <c r="J105" i="1" s="1"/>
  <c r="G107" i="1" s="1"/>
  <c r="I107" i="1" s="1"/>
  <c r="H49" i="1"/>
  <c r="J48" i="1"/>
  <c r="J47" i="1"/>
  <c r="J45" i="1"/>
  <c r="J44" i="1"/>
  <c r="J43" i="1"/>
  <c r="J42" i="1"/>
  <c r="H29" i="1"/>
  <c r="J28" i="1"/>
  <c r="J27" i="1"/>
  <c r="J26" i="1"/>
  <c r="J25" i="1"/>
  <c r="H16" i="1"/>
  <c r="J15" i="1"/>
  <c r="J14" i="1"/>
  <c r="J13" i="1"/>
  <c r="J12" i="1"/>
  <c r="G38" i="1"/>
  <c r="G86" i="1" s="1"/>
  <c r="C38" i="1"/>
  <c r="C86" i="1" s="1"/>
  <c r="J16" i="1" l="1"/>
  <c r="G18" i="1" s="1"/>
  <c r="I18" i="1" s="1"/>
  <c r="J49" i="1"/>
  <c r="G51" i="1" s="1"/>
  <c r="I51" i="1" s="1"/>
  <c r="H112" i="1" s="1"/>
  <c r="J29" i="1"/>
  <c r="G30" i="1" s="1"/>
  <c r="I30" i="1" s="1"/>
  <c r="H33" i="1" s="1"/>
  <c r="H115" i="1"/>
  <c r="J115" i="1" s="1"/>
  <c r="E124" i="1" s="1"/>
  <c r="G124" i="1" s="1"/>
  <c r="J112" i="1" l="1"/>
  <c r="E123" i="1" s="1"/>
  <c r="G123" i="1" s="1"/>
  <c r="J33" i="1"/>
  <c r="E122" i="1" s="1"/>
  <c r="G122" i="1" s="1"/>
  <c r="G125" i="1" l="1"/>
  <c r="J2" i="1" s="1"/>
</calcChain>
</file>

<file path=xl/sharedStrings.xml><?xml version="1.0" encoding="utf-8"?>
<sst xmlns="http://schemas.openxmlformats.org/spreadsheetml/2006/main" count="395" uniqueCount="165">
  <si>
    <t>คะแนน</t>
  </si>
  <si>
    <t>ชื่อผู้รับการประเมิน</t>
  </si>
  <si>
    <t>วันที่เริ่มจ้าง</t>
  </si>
  <si>
    <t>วันสิ้นสุดการจ้าง</t>
  </si>
  <si>
    <t>ตำแหน่ง</t>
  </si>
  <si>
    <t>สังกัด/หน่วยงาน</t>
  </si>
  <si>
    <t>ครั้งที่ 1 ระหว่างวันที่</t>
  </si>
  <si>
    <t>ถึงวันที่</t>
  </si>
  <si>
    <t>\</t>
  </si>
  <si>
    <t>ตัวชี้วัด/ผลงาน</t>
  </si>
  <si>
    <t>ระดับค่าเป้าหมาย (ก)</t>
  </si>
  <si>
    <t>คะแนน 
(ก)</t>
  </si>
  <si>
    <t>%น้ำหนัก
 (ข)</t>
  </si>
  <si>
    <t>คะแนน (ค)</t>
  </si>
  <si>
    <t>1.00-1.99</t>
  </si>
  <si>
    <t>2.00-2.99</t>
  </si>
  <si>
    <t>3.00-3.99</t>
  </si>
  <si>
    <t>4.00-4.99</t>
  </si>
  <si>
    <t>1. ปริมาณงาน</t>
  </si>
  <si>
    <t>2. คุณภาพงาน</t>
  </si>
  <si>
    <t>งานมีคุณภาพ
ตำว่าร้อยละ 61</t>
  </si>
  <si>
    <t>งานมีคุณภาพ
ร้อยละ 61-70</t>
  </si>
  <si>
    <t>งานมีคุณภาพ
ร้อยละ 71-80</t>
  </si>
  <si>
    <t>งานมีคุณภาพ
ร้อยละ 81-90</t>
  </si>
  <si>
    <t>งานมีคุณภาพ
ร้อยละ 91-100</t>
  </si>
  <si>
    <t>3. การประหยัด หรือความคุ้มค่าในการใช้ทรัพยากร</t>
  </si>
  <si>
    <t>ประหยัดใช้
ทรัพยากร
ระดับน้อยมาก</t>
  </si>
  <si>
    <t>ประหยัดใช้
ทรัพยากร
ระดับน้อย</t>
  </si>
  <si>
    <t>ประหยัดใช้
ทรัพยากร
ระดับปานกลาง</t>
  </si>
  <si>
    <t>ประหยัดใช้
ทรัพยากร
ระดับดี</t>
  </si>
  <si>
    <t>ประหยัดใช้
ทรัพยากร
ระดับดีมาก</t>
  </si>
  <si>
    <t>4. ผลสัมฤทธิ์ของงานที่ปฏิบัติ</t>
  </si>
  <si>
    <t>ผลสำเร็จของงานต่ำกว่า
ร้อยละ 61</t>
  </si>
  <si>
    <t>ผลสำเร็จของงานต่ำกว่า
ร้อยละ 61-70</t>
  </si>
  <si>
    <t>ผลสำเร็จของงานต่ำกว่า
ร้อยละ 71-80</t>
  </si>
  <si>
    <t>ผลสำเร็จของงานต่ำกว่า
ร้อยละ 81-90</t>
  </si>
  <si>
    <t>ผลสำเร็จของงานต่ำกว่า
ร้อยละ 91-100</t>
  </si>
  <si>
    <t>รวม</t>
  </si>
  <si>
    <t xml:space="preserve">คะแนนผลสัมฤทธิ์ของงานครั้งที่ 1  = </t>
  </si>
  <si>
    <t xml:space="preserve">  × 100   =</t>
  </si>
  <si>
    <t>ครั้งที่ 2 ระหว่างวันที่</t>
  </si>
  <si>
    <t xml:space="preserve">คะแนนผลสัมฤทธิ์ของงานครั้งที่ 2  = </t>
  </si>
  <si>
    <t>สรุปผลการประเมินผลสัมฤทธิ์ทั้งปี</t>
  </si>
  <si>
    <t>=</t>
  </si>
  <si>
    <t>หมายเหตุ   :</t>
  </si>
  <si>
    <t>5       (ตัวหาร)    หมายถึง คะแนนเต็มของระดับค่าเป้าหมาย</t>
  </si>
  <si>
    <t>100   (ตัวคูณ)     หมายถึง การแปลงคะแนนรวมของผลสัมฤทธิ์ของงานให้เป็นคะแนนที่มีมาตรฐานคะแนนเต็มเป็น 100 คะแนน</t>
  </si>
  <si>
    <t>พฤติกรรมการปฏิบัติงาน</t>
  </si>
  <si>
    <t>ระดับที่แสดงออกจริง (ก)</t>
  </si>
  <si>
    <t xml:space="preserve">
งานสำเร็จตาม
เวลาตำกว่า
ร้อยละ 61</t>
  </si>
  <si>
    <t xml:space="preserve">
งานสำเร็จตาม
เวลาตำกว่า
ร้อยละ 61-70</t>
  </si>
  <si>
    <t xml:space="preserve">
งานสำเร็จตาม
เวลาตำกว่า
ร้อยละ 71-80</t>
  </si>
  <si>
    <t xml:space="preserve">
งานสำเร็จตาม
เวลาตำกว่า
ร้อยละ 81-90</t>
  </si>
  <si>
    <t xml:space="preserve">
งานสำเร็จ
ตามเวลา
ร้อยละ 91-100</t>
  </si>
  <si>
    <t>09.00 น.</t>
  </si>
  <si>
    <t>08.30 น.</t>
  </si>
  <si>
    <t>08.00 น.</t>
  </si>
  <si>
    <t>07.30 น.</t>
  </si>
  <si>
    <t>07.00 น.</t>
  </si>
  <si>
    <t>-</t>
  </si>
  <si>
    <t>3-4</t>
  </si>
  <si>
    <t>5 ขึ้นไป</t>
  </si>
  <si>
    <t xml:space="preserve">4. การยึดมั่นในความถูกต้อง
ชอบธรรมและจริยธรรม
</t>
  </si>
  <si>
    <t>8-10</t>
  </si>
  <si>
    <t>6-7</t>
  </si>
  <si>
    <t>4-5</t>
  </si>
  <si>
    <t>1-3</t>
  </si>
  <si>
    <t xml:space="preserve">   - การลากิจ</t>
  </si>
  <si>
    <t xml:space="preserve">คะแนนพฤติกรรม ครั้งที่ 1  = </t>
  </si>
  <si>
    <t>มีความรับผิดชอบในงานที่ได้รับมอบหมาย น้อยมาก</t>
  </si>
  <si>
    <t>มีความรับผิดชอบในงานที่ได้รับมอบหมาย
น้อย</t>
  </si>
  <si>
    <t>มีความรับผิดชอบในงานที่ได้รับมอบหมาย
มาก</t>
  </si>
  <si>
    <t>มีความรับผิดชอบในงานที่ได้รับมอบหมาย
ดี</t>
  </si>
  <si>
    <t>มีความรับผิดชอบในงานที่ได้รับมอบหมาย
ดีมาก</t>
  </si>
  <si>
    <t>…………………………….</t>
  </si>
  <si>
    <t>-4-</t>
  </si>
  <si>
    <t>สรุปผลการประเมินพฤติกรรมทั้งปี</t>
  </si>
  <si>
    <t>ผลการประเมินครั้งที่ 1 + ผลการประเมินครั้งที่ 2   =</t>
  </si>
  <si>
    <t>งานที่ได้รับมอบหมายให้ทำงานส่วนกลาง</t>
  </si>
  <si>
    <t>2       (ตัวหาร)    หมายถึง จำนวนครั้งของการประเมิน</t>
  </si>
  <si>
    <t>องค์ประกอบการประเมิน</t>
  </si>
  <si>
    <t>คะแนน(ก)</t>
  </si>
  <si>
    <t>คะแนน(ข)</t>
  </si>
  <si>
    <t>ผลการประเมินด้านผลสัมฤทธิ์ของงาน</t>
  </si>
  <si>
    <t>ผลการประเมินด้านพฤติกรรมปฏิบัติงาน</t>
  </si>
  <si>
    <t>งานที่ได้รับมอบหมาย (ทำงานส่วนกลาง)</t>
  </si>
  <si>
    <t>ระดับผลการประเมิน</t>
  </si>
  <si>
    <t>ระดับ</t>
  </si>
  <si>
    <t xml:space="preserve">   ดีเด่น</t>
  </si>
  <si>
    <t>95-100</t>
  </si>
  <si>
    <t xml:space="preserve">   ดีมาก</t>
  </si>
  <si>
    <t>85-94.99</t>
  </si>
  <si>
    <t xml:space="preserve">   ดี</t>
  </si>
  <si>
    <t>75-84.99</t>
  </si>
  <si>
    <t xml:space="preserve">   พอใช้</t>
  </si>
  <si>
    <t>65-74.99</t>
  </si>
  <si>
    <t xml:space="preserve">   ต้องปรับปรุง</t>
  </si>
  <si>
    <t>น้อยกว่า 65 คะแนน</t>
  </si>
  <si>
    <t>ความคิดเห็นของผู้ประเมิน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</si>
  <si>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</si>
  <si>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>ประเมินผลการปฏิบัติงาน ครั้งที่ 1</t>
  </si>
  <si>
    <t>ประเมินผลการปฏิบัติงาน ครั้งที่ 2</t>
  </si>
  <si>
    <t>ผู้รับการประเมิน :</t>
  </si>
  <si>
    <t>¨</t>
  </si>
  <si>
    <t>ได้รับทราบผลการประเมินแล้ว</t>
  </si>
  <si>
    <t>ลงชื่อ............................................................................</t>
  </si>
  <si>
    <t>วันที่.............................................................................</t>
  </si>
  <si>
    <t>ผู้ประเมิน : (หัวหน้างาน)</t>
  </si>
  <si>
    <t>ได้แจ้งผลการประเมินแล้ว</t>
  </si>
  <si>
    <t>เห็นด้วยกับการประเมินผล</t>
  </si>
  <si>
    <t>มีความเห็นต่าง ดังนี้....................................................</t>
  </si>
  <si>
    <t>มีความเห็นต่าง ดังนี้......................................................</t>
  </si>
  <si>
    <t>...................................................................................................................</t>
  </si>
  <si>
    <t>ลงชื่อ</t>
  </si>
  <si>
    <t xml:space="preserve"> </t>
  </si>
  <si>
    <t>1.ปฏิบัติงานตอบสนองนโยบายของโรงพยาบาลบัวใหญ่ ได้สำเร็จดังนี้
   - เข็มมุ่งโรงพยาบาล
   - อื่น ๆ ระบุ.......................</t>
  </si>
  <si>
    <r>
      <rPr>
        <b/>
        <u/>
        <sz val="14"/>
        <color indexed="8"/>
        <rFont val="TH SarabunPSK"/>
        <family val="2"/>
      </rPr>
      <t>ส่วนที่ 1</t>
    </r>
    <r>
      <rPr>
        <b/>
        <sz val="14"/>
        <color indexed="8"/>
        <rFont val="TH SarabunPSK"/>
        <family val="2"/>
      </rPr>
      <t xml:space="preserve"> ข้อมูลผู้รับการประเมิน</t>
    </r>
  </si>
  <si>
    <r>
      <rPr>
        <b/>
        <u/>
        <sz val="14"/>
        <color indexed="8"/>
        <rFont val="TH SarabunPSK"/>
        <family val="2"/>
      </rPr>
      <t>ส่วนที่ 2</t>
    </r>
    <r>
      <rPr>
        <b/>
        <sz val="14"/>
        <color indexed="8"/>
        <rFont val="TH SarabunPSK"/>
        <family val="2"/>
      </rPr>
      <t xml:space="preserve"> การประเมินผลสัมฤทธิ์ของงาน</t>
    </r>
  </si>
  <si>
    <r>
      <t>(ค=ก</t>
    </r>
    <r>
      <rPr>
        <sz val="14"/>
        <color indexed="8"/>
        <rFont val="TH SarabunPSK"/>
        <family val="2"/>
      </rPr>
      <t>×ข)</t>
    </r>
  </si>
  <si>
    <r>
      <t xml:space="preserve">คะแนนรวมของทุกตัวชี้วัด (ค) </t>
    </r>
    <r>
      <rPr>
        <sz val="14"/>
        <color indexed="8"/>
        <rFont val="TH SarabunPSK"/>
        <family val="2"/>
      </rPr>
      <t xml:space="preserve">× 100  = </t>
    </r>
  </si>
  <si>
    <r>
      <rPr>
        <b/>
        <u/>
        <sz val="14"/>
        <color indexed="8"/>
        <rFont val="TH SarabunPSK"/>
        <family val="2"/>
      </rPr>
      <t>ส่วนที่ 3</t>
    </r>
    <r>
      <rPr>
        <b/>
        <sz val="14"/>
        <color indexed="8"/>
        <rFont val="TH SarabunPSK"/>
        <family val="2"/>
      </rPr>
      <t xml:space="preserve">  ( 1.การประเมินพฤติกรรมปฏิบัติงาน)</t>
    </r>
  </si>
  <si>
    <r>
      <t>(ค=ก</t>
    </r>
    <r>
      <rPr>
        <sz val="16"/>
        <color indexed="8"/>
        <rFont val="TH SarabunPSK"/>
        <family val="2"/>
      </rPr>
      <t>×ข)</t>
    </r>
  </si>
  <si>
    <r>
      <rPr>
        <b/>
        <sz val="14"/>
        <color indexed="8"/>
        <rFont val="TH SarabunPSK"/>
        <family val="2"/>
      </rPr>
      <t>สมรรถนะหลัก</t>
    </r>
    <r>
      <rPr>
        <sz val="14"/>
        <color indexed="8"/>
        <rFont val="TH SarabunPSK"/>
        <family val="2"/>
      </rPr>
      <t xml:space="preserve">
</t>
    </r>
    <r>
      <rPr>
        <b/>
        <sz val="14"/>
        <color indexed="8"/>
        <rFont val="TH SarabunPSK"/>
        <family val="2"/>
      </rPr>
      <t>1. การมุ่งผลสัมฤทธิ์</t>
    </r>
    <r>
      <rPr>
        <sz val="14"/>
        <color indexed="8"/>
        <rFont val="TH SarabunPSK"/>
        <family val="2"/>
      </rPr>
      <t xml:space="preserve">
   - ความสำเร็จของงานที่ได้รับมอบหมาย</t>
    </r>
  </si>
  <si>
    <r>
      <rPr>
        <b/>
        <sz val="14"/>
        <color indexed="8"/>
        <rFont val="TH SarabunPSK"/>
        <family val="2"/>
      </rPr>
      <t>2. บริการที่ดี</t>
    </r>
    <r>
      <rPr>
        <sz val="14"/>
        <color indexed="8"/>
        <rFont val="TH SarabunPSK"/>
        <family val="2"/>
      </rPr>
      <t xml:space="preserve">
   - การตรงต่อเวลา</t>
    </r>
  </si>
  <si>
    <r>
      <rPr>
        <b/>
        <sz val="14"/>
        <color indexed="8"/>
        <rFont val="TH SarabunPSK"/>
        <family val="2"/>
      </rPr>
      <t xml:space="preserve">3.การสั่งสมความเชี่ยวชาญ
ในงานอาชีพ
</t>
    </r>
    <r>
      <rPr>
        <sz val="14"/>
        <color indexed="8"/>
        <rFont val="TH SarabunPSK"/>
        <family val="2"/>
      </rPr>
      <t xml:space="preserve">   - การร่วมประชุมวิชาการภายใน/ภายนอกหน่วยงาน</t>
    </r>
  </si>
  <si>
    <r>
      <t xml:space="preserve">   </t>
    </r>
    <r>
      <rPr>
        <sz val="14"/>
        <color indexed="8"/>
        <rFont val="TH SarabunPSK"/>
        <family val="2"/>
      </rPr>
      <t>- การมาสาย</t>
    </r>
  </si>
  <si>
    <r>
      <t xml:space="preserve">5. การทำงานเป็นทีม
</t>
    </r>
    <r>
      <rPr>
        <sz val="14"/>
        <color indexed="8"/>
        <rFont val="TH SarabunPSK"/>
        <family val="2"/>
      </rPr>
      <t xml:space="preserve">   - การมีส่วนร่วมใน
กิจกรรมของโรงพยาบาล</t>
    </r>
  </si>
  <si>
    <r>
      <rPr>
        <b/>
        <u/>
        <sz val="14"/>
        <color indexed="8"/>
        <rFont val="TH SarabunPSK"/>
        <family val="2"/>
      </rPr>
      <t>ส่วนที่ 4</t>
    </r>
    <r>
      <rPr>
        <b/>
        <sz val="14"/>
        <color indexed="8"/>
        <rFont val="TH SarabunPSK"/>
        <family val="2"/>
      </rPr>
      <t xml:space="preserve"> การสรุปผลการประเมินทั้งปี</t>
    </r>
  </si>
  <si>
    <r>
      <t>รวมคะแนน (ก</t>
    </r>
    <r>
      <rPr>
        <b/>
        <sz val="14"/>
        <color indexed="8"/>
        <rFont val="TH SarabunPSK"/>
        <family val="2"/>
      </rPr>
      <t>×ข)</t>
    </r>
  </si>
  <si>
    <r>
      <rPr>
        <sz val="16"/>
        <color indexed="8"/>
        <rFont val="TH SarabunPSK"/>
        <family val="2"/>
      </rPr>
      <t>¨  ดีเด่น</t>
    </r>
  </si>
  <si>
    <r>
      <rPr>
        <sz val="16"/>
        <color indexed="8"/>
        <rFont val="TH SarabunPSK"/>
        <family val="2"/>
      </rPr>
      <t>¨  ดีมาก</t>
    </r>
  </si>
  <si>
    <r>
      <rPr>
        <sz val="16"/>
        <color indexed="8"/>
        <rFont val="TH SarabunPSK"/>
        <family val="2"/>
      </rPr>
      <t>¨  ดี</t>
    </r>
  </si>
  <si>
    <r>
      <rPr>
        <sz val="16"/>
        <color indexed="8"/>
        <rFont val="TH SarabunPSK"/>
        <family val="2"/>
      </rPr>
      <t>¨  พอใช้</t>
    </r>
  </si>
  <si>
    <r>
      <rPr>
        <sz val="16"/>
        <color indexed="8"/>
        <rFont val="TH SarabunPSK"/>
        <family val="2"/>
      </rPr>
      <t>¨  ต้องปรับปรุง</t>
    </r>
  </si>
  <si>
    <r>
      <rPr>
        <b/>
        <u/>
        <sz val="14"/>
        <color indexed="8"/>
        <rFont val="TH SarabunPSK"/>
        <family val="2"/>
      </rPr>
      <t>ส่วนที่ 5</t>
    </r>
    <r>
      <rPr>
        <b/>
        <sz val="14"/>
        <color indexed="8"/>
        <rFont val="TH SarabunPSK"/>
        <family val="2"/>
      </rPr>
      <t xml:space="preserve"> การรับทราบผลการประเมิน</t>
    </r>
  </si>
  <si>
    <r>
      <rPr>
        <b/>
        <u/>
        <sz val="14"/>
        <color indexed="8"/>
        <rFont val="TH SarabunPSK"/>
        <family val="2"/>
      </rPr>
      <t>ส่วนที่ 6</t>
    </r>
    <r>
      <rPr>
        <b/>
        <sz val="14"/>
        <color indexed="8"/>
        <rFont val="TH SarabunPSK"/>
        <family val="2"/>
      </rPr>
      <t xml:space="preserve"> ความเห็นของผู้บังคับบัญชาเหนือขึ้นไป</t>
    </r>
  </si>
  <si>
    <t>(..........................................................................)</t>
  </si>
  <si>
    <t>ตำแหน่ง........................................................................................</t>
  </si>
  <si>
    <t>ผู้บังคับบัญชาเหนือขึ้นไป : (หัวหน้ากลุ่มงาน)</t>
  </si>
  <si>
    <t>ผู้บังคับบัญชาเหนือขึ้นไป : ( (หัวหน้ากลุ่มงาน)</t>
  </si>
  <si>
    <t xml:space="preserve">ผู้บังคับบัญชา </t>
  </si>
  <si>
    <t>ผู้บังคับบัญชา</t>
  </si>
  <si>
    <r>
      <rPr>
        <b/>
        <u/>
        <sz val="14"/>
        <color indexed="8"/>
        <rFont val="TH SarabunPSK"/>
        <family val="2"/>
      </rPr>
      <t>ส่วนที่ 4</t>
    </r>
    <r>
      <rPr>
        <b/>
        <sz val="14"/>
        <color indexed="8"/>
        <rFont val="TH SarabunPSK"/>
        <family val="2"/>
      </rPr>
      <t xml:space="preserve">  (2. งานที่ได้รับมอบหมายให้ทำงานส่วนกลาง)</t>
    </r>
  </si>
  <si>
    <t>แบบประเมินประสิทธิภาพและประสิทธิผลการปฏิบัติงานของลูกจ้างชั่วคราว(เงินนอกงบประมาณ)</t>
  </si>
  <si>
    <t>สังกัด  โรงพยาบาลบัวใหญ่(CUP บัวใหญ่)</t>
  </si>
  <si>
    <t>เกณฑ์การพิจารณาผลการประเมินลูกจ้างชั่วคราว(เงินนอกงบประมาณ)</t>
  </si>
  <si>
    <t>ร้อยละ</t>
  </si>
  <si>
    <t>ที่ได้เลื่อน</t>
  </si>
  <si>
    <t>ชื่อตำแหน่ง</t>
  </si>
  <si>
    <t>ขึ้นค่าจ้าง  (%)</t>
  </si>
  <si>
    <t>คะแนน เมย.61 (100)</t>
  </si>
  <si>
    <t>คะแนน ตค.61 (100)</t>
  </si>
  <si>
    <t xml:space="preserve">ชื่อหน่วยงาน </t>
  </si>
  <si>
    <t>ลาออกวันที่</t>
  </si>
  <si>
    <t>บัญชีรายละเอียดการปรับค่าจ้างลูกจ้างชั่วคราว ปีงบประมาณ 2562(จ้างต่อเนื่อง)</t>
  </si>
  <si>
    <t>สังกัดหน่วยงาน...............................................................................</t>
  </si>
  <si>
    <t>รวมผลการปฏิบัติงานทั้งปี</t>
  </si>
  <si>
    <t>เป็นเงิน(ตัวกลม)</t>
  </si>
  <si>
    <t xml:space="preserve">  </t>
  </si>
  <si>
    <t>สาเหตุที่ไม่ได้เลื่อน (ลาป่วย+ลากิจเกิน30 วัน,ไม่ครบ 8 ด.)</t>
  </si>
  <si>
    <t xml:space="preserve">ชื่อ-สกุล+ เลขประชาชน </t>
  </si>
  <si>
    <t>ลำดับ</t>
  </si>
  <si>
    <t>รวมเป็นค่าจ้างณ 1 ต.ค.2561</t>
  </si>
  <si>
    <t>ค่าจ้าง ณ 30 ก.ย.2561</t>
  </si>
  <si>
    <t xml:space="preserve">ตำแหน่งผู้อำนวยการโรงพยาบาล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</si>
</sst>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\ ดดดด\ yyyy"/>
    <numFmt numFmtId="188" formatCode="#,##0.00_ ;\-#,##0.00\ "/>
  </numFmts>
  <fonts count="23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color theme="1"/>
      <name val="TH SarabunPSK"/>
      <family val="2"/>
    </font>
    <font>
      <b/>
      <sz val="14"/>
      <color rgb="FF0000CC"/>
      <name val="TH SarabunPSK"/>
      <family val="2"/>
    </font>
    <font>
      <b/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indexed="8"/>
      <name val="TH SarabunPSK"/>
      <family val="2"/>
    </font>
    <font>
      <b/>
      <u/>
      <sz val="14"/>
      <color theme="1"/>
      <name val="TH SarabunPSK"/>
      <family val="2"/>
    </font>
    <font>
      <b/>
      <sz val="13"/>
      <color indexed="8"/>
      <name val="TH SarabunPSK"/>
      <family val="2"/>
    </font>
    <font>
      <sz val="10"/>
      <name val="Arial"/>
      <family val="2"/>
    </font>
    <font>
      <sz val="9"/>
      <name val="SansSerif"/>
    </font>
    <font>
      <b/>
      <sz val="13"/>
      <name val="TH SarabunPSK"/>
      <family val="2"/>
    </font>
    <font>
      <b/>
      <sz val="13"/>
      <color indexed="72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2" fillId="0" borderId="0"/>
    <xf numFmtId="43" fontId="22" fillId="0" borderId="0" applyFont="0" applyFill="0" applyBorder="0" applyAlignment="0" applyProtection="0"/>
  </cellStyleXfs>
  <cellXfs count="227">
    <xf numFmtId="0" fontId="0" fillId="0" borderId="0" xfId="0"/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87" fontId="4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2" fontId="5" fillId="2" borderId="2" xfId="0" applyNumberFormat="1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88" fontId="10" fillId="0" borderId="2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9" fontId="5" fillId="0" borderId="8" xfId="0" applyNumberFormat="1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top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49" fontId="9" fillId="0" borderId="16" xfId="0" applyNumberFormat="1" applyFont="1" applyBorder="1" applyAlignment="1" applyProtection="1">
      <alignment horizontal="center" wrapText="1"/>
      <protection hidden="1"/>
    </xf>
    <xf numFmtId="0" fontId="9" fillId="0" borderId="16" xfId="0" applyNumberFormat="1" applyFont="1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9" fillId="0" borderId="2" xfId="0" applyNumberFormat="1" applyFont="1" applyBorder="1" applyAlignment="1" applyProtection="1">
      <alignment horizontal="center" wrapText="1"/>
      <protection hidden="1"/>
    </xf>
    <xf numFmtId="0" fontId="9" fillId="0" borderId="2" xfId="0" applyNumberFormat="1" applyFont="1" applyBorder="1" applyAlignment="1" applyProtection="1">
      <alignment horizontal="center" wrapText="1"/>
      <protection hidden="1"/>
    </xf>
    <xf numFmtId="188" fontId="10" fillId="0" borderId="8" xfId="0" applyNumberFormat="1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188" fontId="4" fillId="0" borderId="2" xfId="0" applyNumberFormat="1" applyFont="1" applyBorder="1" applyAlignment="1" applyProtection="1">
      <alignment horizontal="center" vertical="center"/>
      <protection hidden="1"/>
    </xf>
    <xf numFmtId="188" fontId="4" fillId="0" borderId="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9" fontId="5" fillId="0" borderId="2" xfId="0" applyNumberFormat="1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2" fillId="0" borderId="0" xfId="0" applyFont="1" applyFill="1" applyProtection="1">
      <protection hidden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16" fillId="0" borderId="0" xfId="0" applyFont="1"/>
    <xf numFmtId="0" fontId="17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0" fontId="5" fillId="3" borderId="2" xfId="0" applyFont="1" applyFill="1" applyBorder="1"/>
    <xf numFmtId="0" fontId="5" fillId="3" borderId="2" xfId="0" applyFont="1" applyFill="1" applyBorder="1" applyAlignment="1" applyProtection="1">
      <alignment horizontal="left" vertical="top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49" fontId="5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49" fontId="5" fillId="0" borderId="16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left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 vertical="center" wrapText="1" shrinkToFit="1"/>
      <protection hidden="1"/>
    </xf>
    <xf numFmtId="0" fontId="1" fillId="0" borderId="11" xfId="0" applyFont="1" applyBorder="1" applyAlignment="1" applyProtection="1">
      <alignment horizontal="center" vertical="center" wrapText="1" shrinkToFit="1"/>
      <protection hidden="1"/>
    </xf>
    <xf numFmtId="0" fontId="1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2" fontId="11" fillId="0" borderId="3" xfId="0" applyNumberFormat="1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188" fontId="10" fillId="0" borderId="3" xfId="0" applyNumberFormat="1" applyFont="1" applyBorder="1" applyAlignment="1" applyProtection="1">
      <alignment horizontal="center" vertical="center"/>
      <protection hidden="1"/>
    </xf>
    <xf numFmtId="188" fontId="10" fillId="0" borderId="16" xfId="0" applyNumberFormat="1" applyFont="1" applyBorder="1" applyAlignment="1" applyProtection="1">
      <alignment horizontal="center" vertical="center"/>
      <protection hidden="1"/>
    </xf>
    <xf numFmtId="188" fontId="10" fillId="0" borderId="4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87" fontId="4" fillId="0" borderId="0" xfId="0" applyNumberFormat="1" applyFont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188" fontId="10" fillId="0" borderId="3" xfId="0" applyNumberFormat="1" applyFont="1" applyBorder="1" applyAlignment="1" applyProtection="1">
      <alignment horizontal="center"/>
      <protection hidden="1"/>
    </xf>
    <xf numFmtId="188" fontId="10" fillId="0" borderId="4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right" vertical="center" shrinkToFit="1"/>
      <protection hidden="1"/>
    </xf>
    <xf numFmtId="187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187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right" vertical="center" shrinkToFit="1"/>
      <protection hidden="1"/>
    </xf>
    <xf numFmtId="0" fontId="5" fillId="0" borderId="21" xfId="0" applyFont="1" applyBorder="1" applyAlignment="1" applyProtection="1">
      <alignment horizontal="left"/>
      <protection hidden="1"/>
    </xf>
    <xf numFmtId="49" fontId="5" fillId="0" borderId="21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left"/>
      <protection hidden="1"/>
    </xf>
    <xf numFmtId="49" fontId="5" fillId="0" borderId="20" xfId="0" applyNumberFormat="1" applyFont="1" applyBorder="1" applyAlignment="1" applyProtection="1">
      <alignment horizontal="center"/>
      <protection hidden="1"/>
    </xf>
    <xf numFmtId="0" fontId="15" fillId="0" borderId="14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</cellXfs>
  <cellStyles count="3">
    <cellStyle name="Normal" xfId="0" builtinId="0"/>
    <cellStyle name="เครื่องหมายจุลภาค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18</xdr:row>
      <xdr:rowOff>104775</xdr:rowOff>
    </xdr:from>
    <xdr:to>
      <xdr:col>5</xdr:col>
      <xdr:colOff>457200</xdr:colOff>
      <xdr:row>18</xdr:row>
      <xdr:rowOff>106363</xdr:rowOff>
    </xdr:to>
    <xdr:cxnSp macro="">
      <xdr:nvCxnSpPr>
        <xdr:cNvPr id="2" name="ตัวเชื่อมต่อตรง 1"/>
        <xdr:cNvCxnSpPr/>
      </xdr:nvCxnSpPr>
      <xdr:spPr>
        <a:xfrm>
          <a:off x="2200275" y="5124450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476250</xdr:colOff>
      <xdr:row>19</xdr:row>
      <xdr:rowOff>152400</xdr:rowOff>
    </xdr:to>
    <xdr:sp macro="" textlink="">
      <xdr:nvSpPr>
        <xdr:cNvPr id="3" name="TextBox 2"/>
        <xdr:cNvSpPr txBox="1"/>
      </xdr:nvSpPr>
      <xdr:spPr>
        <a:xfrm>
          <a:off x="2924175" y="5076825"/>
          <a:ext cx="3238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AngsanaUPC" pitchFamily="18" charset="-34"/>
              <a:cs typeface="AngsanaUPC" pitchFamily="18" charset="-34"/>
            </a:rPr>
            <a:t>5</a:t>
          </a:r>
          <a:endParaRPr lang="th-TH" sz="1200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3</xdr:col>
      <xdr:colOff>114300</xdr:colOff>
      <xdr:row>30</xdr:row>
      <xdr:rowOff>104775</xdr:rowOff>
    </xdr:from>
    <xdr:to>
      <xdr:col>5</xdr:col>
      <xdr:colOff>457200</xdr:colOff>
      <xdr:row>30</xdr:row>
      <xdr:rowOff>106363</xdr:rowOff>
    </xdr:to>
    <xdr:cxnSp macro="">
      <xdr:nvCxnSpPr>
        <xdr:cNvPr id="4" name="ตัวเชื่อมต่อตรง 3"/>
        <xdr:cNvCxnSpPr/>
      </xdr:nvCxnSpPr>
      <xdr:spPr>
        <a:xfrm>
          <a:off x="2200275" y="8972550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30</xdr:row>
      <xdr:rowOff>57150</xdr:rowOff>
    </xdr:from>
    <xdr:to>
      <xdr:col>4</xdr:col>
      <xdr:colOff>476250</xdr:colOff>
      <xdr:row>31</xdr:row>
      <xdr:rowOff>152400</xdr:rowOff>
    </xdr:to>
    <xdr:sp macro="" textlink="">
      <xdr:nvSpPr>
        <xdr:cNvPr id="5" name="TextBox 4"/>
        <xdr:cNvSpPr txBox="1"/>
      </xdr:nvSpPr>
      <xdr:spPr>
        <a:xfrm>
          <a:off x="2924175" y="8924925"/>
          <a:ext cx="323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AngsanaUPC" pitchFamily="18" charset="-34"/>
              <a:cs typeface="AngsanaUPC" pitchFamily="18" charset="-34"/>
            </a:rPr>
            <a:t>5</a:t>
          </a:r>
          <a:endParaRPr lang="th-TH" sz="1200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4</xdr:col>
      <xdr:colOff>533400</xdr:colOff>
      <xdr:row>33</xdr:row>
      <xdr:rowOff>66675</xdr:rowOff>
    </xdr:from>
    <xdr:to>
      <xdr:col>5</xdr:col>
      <xdr:colOff>171450</xdr:colOff>
      <xdr:row>34</xdr:row>
      <xdr:rowOff>123825</xdr:rowOff>
    </xdr:to>
    <xdr:sp macro="" textlink="">
      <xdr:nvSpPr>
        <xdr:cNvPr id="6" name="TextBox 5"/>
        <xdr:cNvSpPr txBox="1"/>
      </xdr:nvSpPr>
      <xdr:spPr>
        <a:xfrm>
          <a:off x="3305175" y="9534525"/>
          <a:ext cx="323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="1">
              <a:latin typeface="AngsanaUPC" pitchFamily="18" charset="-34"/>
              <a:cs typeface="AngsanaUPC" pitchFamily="18" charset="-34"/>
            </a:rPr>
            <a:t>2</a:t>
          </a:r>
          <a:endParaRPr lang="th-TH" sz="1200" b="1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3</xdr:col>
      <xdr:colOff>209550</xdr:colOff>
      <xdr:row>33</xdr:row>
      <xdr:rowOff>85725</xdr:rowOff>
    </xdr:from>
    <xdr:to>
      <xdr:col>6</xdr:col>
      <xdr:colOff>333375</xdr:colOff>
      <xdr:row>33</xdr:row>
      <xdr:rowOff>87313</xdr:rowOff>
    </xdr:to>
    <xdr:cxnSp macro="">
      <xdr:nvCxnSpPr>
        <xdr:cNvPr id="7" name="ตัวเชื่อมต่อตรง 6"/>
        <xdr:cNvCxnSpPr/>
      </xdr:nvCxnSpPr>
      <xdr:spPr>
        <a:xfrm>
          <a:off x="2295525" y="9553575"/>
          <a:ext cx="21812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190500</xdr:rowOff>
    </xdr:from>
    <xdr:to>
      <xdr:col>3</xdr:col>
      <xdr:colOff>676275</xdr:colOff>
      <xdr:row>5</xdr:row>
      <xdr:rowOff>192088</xdr:rowOff>
    </xdr:to>
    <xdr:cxnSp macro="">
      <xdr:nvCxnSpPr>
        <xdr:cNvPr id="8" name="ตัวเชื่อมต่อตรง 7"/>
        <xdr:cNvCxnSpPr/>
      </xdr:nvCxnSpPr>
      <xdr:spPr>
        <a:xfrm>
          <a:off x="685800" y="12763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190500</xdr:rowOff>
    </xdr:from>
    <xdr:to>
      <xdr:col>9</xdr:col>
      <xdr:colOff>28575</xdr:colOff>
      <xdr:row>5</xdr:row>
      <xdr:rowOff>192088</xdr:rowOff>
    </xdr:to>
    <xdr:cxnSp macro="">
      <xdr:nvCxnSpPr>
        <xdr:cNvPr id="9" name="ตัวเชื่อมต่อตรง 8"/>
        <xdr:cNvCxnSpPr/>
      </xdr:nvCxnSpPr>
      <xdr:spPr>
        <a:xfrm>
          <a:off x="4152900" y="12763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657225</xdr:colOff>
      <xdr:row>4</xdr:row>
      <xdr:rowOff>190500</xdr:rowOff>
    </xdr:from>
    <xdr:to>
      <xdr:col>8</xdr:col>
      <xdr:colOff>676275</xdr:colOff>
      <xdr:row>4</xdr:row>
      <xdr:rowOff>192088</xdr:rowOff>
    </xdr:to>
    <xdr:cxnSp macro="">
      <xdr:nvCxnSpPr>
        <xdr:cNvPr id="10" name="ตัวเชื่อมต่อตรง 9"/>
        <xdr:cNvCxnSpPr/>
      </xdr:nvCxnSpPr>
      <xdr:spPr>
        <a:xfrm>
          <a:off x="4114800" y="1076325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4</xdr:row>
      <xdr:rowOff>190500</xdr:rowOff>
    </xdr:from>
    <xdr:to>
      <xdr:col>3</xdr:col>
      <xdr:colOff>647700</xdr:colOff>
      <xdr:row>4</xdr:row>
      <xdr:rowOff>192088</xdr:rowOff>
    </xdr:to>
    <xdr:cxnSp macro="">
      <xdr:nvCxnSpPr>
        <xdr:cNvPr id="11" name="ตัวเชื่อมต่อตรง 10"/>
        <xdr:cNvCxnSpPr/>
      </xdr:nvCxnSpPr>
      <xdr:spPr>
        <a:xfrm>
          <a:off x="657225" y="1171575"/>
          <a:ext cx="2228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190500</xdr:rowOff>
    </xdr:from>
    <xdr:to>
      <xdr:col>5</xdr:col>
      <xdr:colOff>676275</xdr:colOff>
      <xdr:row>3</xdr:row>
      <xdr:rowOff>192088</xdr:rowOff>
    </xdr:to>
    <xdr:cxnSp macro="">
      <xdr:nvCxnSpPr>
        <xdr:cNvPr id="12" name="ตัวเชื่อมต่อตรง 11"/>
        <xdr:cNvCxnSpPr/>
      </xdr:nvCxnSpPr>
      <xdr:spPr>
        <a:xfrm>
          <a:off x="1400175" y="876300"/>
          <a:ext cx="2733675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7</xdr:row>
      <xdr:rowOff>190500</xdr:rowOff>
    </xdr:from>
    <xdr:to>
      <xdr:col>5</xdr:col>
      <xdr:colOff>9525</xdr:colOff>
      <xdr:row>7</xdr:row>
      <xdr:rowOff>192088</xdr:rowOff>
    </xdr:to>
    <xdr:cxnSp macro="">
      <xdr:nvCxnSpPr>
        <xdr:cNvPr id="13" name="ตัวเชื่อมต่อตรง 12"/>
        <xdr:cNvCxnSpPr/>
      </xdr:nvCxnSpPr>
      <xdr:spPr>
        <a:xfrm>
          <a:off x="1390650" y="17335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190500</xdr:rowOff>
    </xdr:from>
    <xdr:to>
      <xdr:col>9</xdr:col>
      <xdr:colOff>28575</xdr:colOff>
      <xdr:row>7</xdr:row>
      <xdr:rowOff>192088</xdr:rowOff>
    </xdr:to>
    <xdr:cxnSp macro="">
      <xdr:nvCxnSpPr>
        <xdr:cNvPr id="14" name="ตัวเชื่อมต่อตรง 13"/>
        <xdr:cNvCxnSpPr/>
      </xdr:nvCxnSpPr>
      <xdr:spPr>
        <a:xfrm>
          <a:off x="4152900" y="17335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20</xdr:row>
      <xdr:rowOff>190500</xdr:rowOff>
    </xdr:from>
    <xdr:to>
      <xdr:col>5</xdr:col>
      <xdr:colOff>38100</xdr:colOff>
      <xdr:row>20</xdr:row>
      <xdr:rowOff>192088</xdr:rowOff>
    </xdr:to>
    <xdr:cxnSp macro="">
      <xdr:nvCxnSpPr>
        <xdr:cNvPr id="15" name="ตัวเชื่อมต่อตรง 14"/>
        <xdr:cNvCxnSpPr/>
      </xdr:nvCxnSpPr>
      <xdr:spPr>
        <a:xfrm>
          <a:off x="1419225" y="55816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20</xdr:row>
      <xdr:rowOff>190500</xdr:rowOff>
    </xdr:from>
    <xdr:to>
      <xdr:col>9</xdr:col>
      <xdr:colOff>0</xdr:colOff>
      <xdr:row>20</xdr:row>
      <xdr:rowOff>192088</xdr:rowOff>
    </xdr:to>
    <xdr:cxnSp macro="">
      <xdr:nvCxnSpPr>
        <xdr:cNvPr id="16" name="ตัวเชื่อมต่อตรง 15"/>
        <xdr:cNvCxnSpPr/>
      </xdr:nvCxnSpPr>
      <xdr:spPr>
        <a:xfrm>
          <a:off x="4124325" y="55816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51</xdr:row>
      <xdr:rowOff>104775</xdr:rowOff>
    </xdr:from>
    <xdr:to>
      <xdr:col>5</xdr:col>
      <xdr:colOff>457200</xdr:colOff>
      <xdr:row>51</xdr:row>
      <xdr:rowOff>106363</xdr:rowOff>
    </xdr:to>
    <xdr:cxnSp macro="">
      <xdr:nvCxnSpPr>
        <xdr:cNvPr id="17" name="ตัวเชื่อมต่อตรง 16"/>
        <xdr:cNvCxnSpPr/>
      </xdr:nvCxnSpPr>
      <xdr:spPr>
        <a:xfrm>
          <a:off x="2200275" y="15659100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51</xdr:row>
      <xdr:rowOff>57150</xdr:rowOff>
    </xdr:from>
    <xdr:to>
      <xdr:col>4</xdr:col>
      <xdr:colOff>476250</xdr:colOff>
      <xdr:row>52</xdr:row>
      <xdr:rowOff>0</xdr:rowOff>
    </xdr:to>
    <xdr:sp macro="" textlink="">
      <xdr:nvSpPr>
        <xdr:cNvPr id="18" name="TextBox 17"/>
        <xdr:cNvSpPr txBox="1"/>
      </xdr:nvSpPr>
      <xdr:spPr>
        <a:xfrm>
          <a:off x="2924175" y="15611475"/>
          <a:ext cx="3238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AngsanaUPC" pitchFamily="18" charset="-34"/>
              <a:cs typeface="AngsanaUPC" pitchFamily="18" charset="-34"/>
            </a:rPr>
            <a:t>5</a:t>
          </a:r>
          <a:endParaRPr lang="th-TH" sz="1200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3</xdr:col>
      <xdr:colOff>114300</xdr:colOff>
      <xdr:row>95</xdr:row>
      <xdr:rowOff>104775</xdr:rowOff>
    </xdr:from>
    <xdr:to>
      <xdr:col>5</xdr:col>
      <xdr:colOff>457200</xdr:colOff>
      <xdr:row>95</xdr:row>
      <xdr:rowOff>106363</xdr:rowOff>
    </xdr:to>
    <xdr:cxnSp macro="">
      <xdr:nvCxnSpPr>
        <xdr:cNvPr id="19" name="ตัวเชื่อมต่อตรง 18"/>
        <xdr:cNvCxnSpPr/>
      </xdr:nvCxnSpPr>
      <xdr:spPr>
        <a:xfrm>
          <a:off x="2200275" y="19983450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95</xdr:row>
      <xdr:rowOff>57150</xdr:rowOff>
    </xdr:from>
    <xdr:to>
      <xdr:col>4</xdr:col>
      <xdr:colOff>476250</xdr:colOff>
      <xdr:row>96</xdr:row>
      <xdr:rowOff>0</xdr:rowOff>
    </xdr:to>
    <xdr:sp macro="" textlink="">
      <xdr:nvSpPr>
        <xdr:cNvPr id="20" name="TextBox 19"/>
        <xdr:cNvSpPr txBox="1"/>
      </xdr:nvSpPr>
      <xdr:spPr>
        <a:xfrm>
          <a:off x="2924175" y="19935825"/>
          <a:ext cx="3238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>
              <a:latin typeface="AngsanaUPC" pitchFamily="18" charset="-34"/>
              <a:cs typeface="AngsanaUPC" pitchFamily="18" charset="-34"/>
            </a:rPr>
            <a:t>5</a:t>
          </a:r>
        </a:p>
      </xdr:txBody>
    </xdr:sp>
    <xdr:clientData/>
  </xdr:twoCellAnchor>
  <xdr:twoCellAnchor>
    <xdr:from>
      <xdr:col>2</xdr:col>
      <xdr:colOff>0</xdr:colOff>
      <xdr:row>85</xdr:row>
      <xdr:rowOff>200025</xdr:rowOff>
    </xdr:from>
    <xdr:to>
      <xdr:col>5</xdr:col>
      <xdr:colOff>19050</xdr:colOff>
      <xdr:row>85</xdr:row>
      <xdr:rowOff>201613</xdr:rowOff>
    </xdr:to>
    <xdr:cxnSp macro="">
      <xdr:nvCxnSpPr>
        <xdr:cNvPr id="21" name="ตัวเชื่อมต่อตรง 20"/>
        <xdr:cNvCxnSpPr/>
      </xdr:nvCxnSpPr>
      <xdr:spPr>
        <a:xfrm>
          <a:off x="1400175" y="1645920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85</xdr:row>
      <xdr:rowOff>200025</xdr:rowOff>
    </xdr:from>
    <xdr:to>
      <xdr:col>9</xdr:col>
      <xdr:colOff>28575</xdr:colOff>
      <xdr:row>85</xdr:row>
      <xdr:rowOff>201613</xdr:rowOff>
    </xdr:to>
    <xdr:cxnSp macro="">
      <xdr:nvCxnSpPr>
        <xdr:cNvPr id="22" name="ตัวเชื่อมต่อตรง 21"/>
        <xdr:cNvCxnSpPr/>
      </xdr:nvCxnSpPr>
      <xdr:spPr>
        <a:xfrm>
          <a:off x="4152900" y="1645920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190500</xdr:rowOff>
    </xdr:from>
    <xdr:to>
      <xdr:col>5</xdr:col>
      <xdr:colOff>19050</xdr:colOff>
      <xdr:row>37</xdr:row>
      <xdr:rowOff>192088</xdr:rowOff>
    </xdr:to>
    <xdr:cxnSp macro="">
      <xdr:nvCxnSpPr>
        <xdr:cNvPr id="23" name="ตัวเชื่อมต่อตรง 22"/>
        <xdr:cNvCxnSpPr/>
      </xdr:nvCxnSpPr>
      <xdr:spPr>
        <a:xfrm>
          <a:off x="1400175" y="10925175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37</xdr:row>
      <xdr:rowOff>190500</xdr:rowOff>
    </xdr:from>
    <xdr:to>
      <xdr:col>9</xdr:col>
      <xdr:colOff>9525</xdr:colOff>
      <xdr:row>37</xdr:row>
      <xdr:rowOff>192088</xdr:rowOff>
    </xdr:to>
    <xdr:cxnSp macro="">
      <xdr:nvCxnSpPr>
        <xdr:cNvPr id="24" name="ตัวเชื่อมต่อตรง 23"/>
        <xdr:cNvCxnSpPr/>
      </xdr:nvCxnSpPr>
      <xdr:spPr>
        <a:xfrm>
          <a:off x="4133850" y="10925175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115</xdr:row>
      <xdr:rowOff>28575</xdr:rowOff>
    </xdr:from>
    <xdr:to>
      <xdr:col>5</xdr:col>
      <xdr:colOff>123825</xdr:colOff>
      <xdr:row>116</xdr:row>
      <xdr:rowOff>85725</xdr:rowOff>
    </xdr:to>
    <xdr:sp macro="" textlink="">
      <xdr:nvSpPr>
        <xdr:cNvPr id="25" name="TextBox 24"/>
        <xdr:cNvSpPr txBox="1"/>
      </xdr:nvSpPr>
      <xdr:spPr>
        <a:xfrm>
          <a:off x="3257550" y="32042100"/>
          <a:ext cx="3238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="1">
              <a:latin typeface="AngsanaUPC" pitchFamily="18" charset="-34"/>
              <a:cs typeface="AngsanaUPC" pitchFamily="18" charset="-34"/>
            </a:rPr>
            <a:t>2</a:t>
          </a:r>
          <a:endParaRPr lang="th-TH" sz="1200" b="1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4</xdr:col>
      <xdr:colOff>495300</xdr:colOff>
      <xdr:row>112</xdr:row>
      <xdr:rowOff>9525</xdr:rowOff>
    </xdr:from>
    <xdr:to>
      <xdr:col>5</xdr:col>
      <xdr:colOff>133350</xdr:colOff>
      <xdr:row>113</xdr:row>
      <xdr:rowOff>66675</xdr:rowOff>
    </xdr:to>
    <xdr:sp macro="" textlink="">
      <xdr:nvSpPr>
        <xdr:cNvPr id="26" name="TextBox 25"/>
        <xdr:cNvSpPr txBox="1"/>
      </xdr:nvSpPr>
      <xdr:spPr>
        <a:xfrm>
          <a:off x="3267075" y="31137225"/>
          <a:ext cx="3238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="1">
              <a:latin typeface="AngsanaUPC" pitchFamily="18" charset="-34"/>
              <a:cs typeface="AngsanaUPC" pitchFamily="18" charset="-34"/>
            </a:rPr>
            <a:t>2</a:t>
          </a:r>
          <a:endParaRPr lang="th-TH" sz="1200" b="1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3</xdr:col>
      <xdr:colOff>171450</xdr:colOff>
      <xdr:row>112</xdr:row>
      <xdr:rowOff>95250</xdr:rowOff>
    </xdr:from>
    <xdr:to>
      <xdr:col>6</xdr:col>
      <xdr:colOff>352425</xdr:colOff>
      <xdr:row>112</xdr:row>
      <xdr:rowOff>96838</xdr:rowOff>
    </xdr:to>
    <xdr:cxnSp macro="">
      <xdr:nvCxnSpPr>
        <xdr:cNvPr id="27" name="ตัวเชื่อมต่อตรง 26"/>
        <xdr:cNvCxnSpPr/>
      </xdr:nvCxnSpPr>
      <xdr:spPr>
        <a:xfrm>
          <a:off x="2257425" y="31222950"/>
          <a:ext cx="22383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115</xdr:row>
      <xdr:rowOff>95250</xdr:rowOff>
    </xdr:from>
    <xdr:to>
      <xdr:col>6</xdr:col>
      <xdr:colOff>342900</xdr:colOff>
      <xdr:row>115</xdr:row>
      <xdr:rowOff>96838</xdr:rowOff>
    </xdr:to>
    <xdr:cxnSp macro="">
      <xdr:nvCxnSpPr>
        <xdr:cNvPr id="28" name="ตัวเชื่อมต่อตรง 27"/>
        <xdr:cNvCxnSpPr/>
      </xdr:nvCxnSpPr>
      <xdr:spPr>
        <a:xfrm>
          <a:off x="2247900" y="32108775"/>
          <a:ext cx="22383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107</xdr:row>
      <xdr:rowOff>104775</xdr:rowOff>
    </xdr:from>
    <xdr:to>
      <xdr:col>5</xdr:col>
      <xdr:colOff>457200</xdr:colOff>
      <xdr:row>107</xdr:row>
      <xdr:rowOff>106363</xdr:rowOff>
    </xdr:to>
    <xdr:cxnSp macro="">
      <xdr:nvCxnSpPr>
        <xdr:cNvPr id="31" name="ตัวเชื่อมต่อตรง 30"/>
        <xdr:cNvCxnSpPr/>
      </xdr:nvCxnSpPr>
      <xdr:spPr>
        <a:xfrm>
          <a:off x="2200275" y="30051375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107</xdr:row>
      <xdr:rowOff>57150</xdr:rowOff>
    </xdr:from>
    <xdr:to>
      <xdr:col>4</xdr:col>
      <xdr:colOff>476250</xdr:colOff>
      <xdr:row>108</xdr:row>
      <xdr:rowOff>0</xdr:rowOff>
    </xdr:to>
    <xdr:sp macro="" textlink="">
      <xdr:nvSpPr>
        <xdr:cNvPr id="32" name="TextBox 31"/>
        <xdr:cNvSpPr txBox="1"/>
      </xdr:nvSpPr>
      <xdr:spPr>
        <a:xfrm>
          <a:off x="2924175" y="30003750"/>
          <a:ext cx="3238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>
              <a:latin typeface="AngsanaUPC" pitchFamily="18" charset="-34"/>
              <a:cs typeface="AngsanaUPC" pitchFamily="18" charset="-34"/>
            </a:rPr>
            <a:t>5</a:t>
          </a:r>
        </a:p>
      </xdr:txBody>
    </xdr:sp>
    <xdr:clientData/>
  </xdr:twoCellAnchor>
  <xdr:twoCellAnchor>
    <xdr:from>
      <xdr:col>2</xdr:col>
      <xdr:colOff>0</xdr:colOff>
      <xdr:row>97</xdr:row>
      <xdr:rowOff>200025</xdr:rowOff>
    </xdr:from>
    <xdr:to>
      <xdr:col>5</xdr:col>
      <xdr:colOff>19050</xdr:colOff>
      <xdr:row>97</xdr:row>
      <xdr:rowOff>201613</xdr:rowOff>
    </xdr:to>
    <xdr:cxnSp macro="">
      <xdr:nvCxnSpPr>
        <xdr:cNvPr id="33" name="ตัวเชื่อมต่อตรง 32"/>
        <xdr:cNvCxnSpPr/>
      </xdr:nvCxnSpPr>
      <xdr:spPr>
        <a:xfrm>
          <a:off x="1400175" y="264985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97</xdr:row>
      <xdr:rowOff>200025</xdr:rowOff>
    </xdr:from>
    <xdr:to>
      <xdr:col>9</xdr:col>
      <xdr:colOff>28575</xdr:colOff>
      <xdr:row>97</xdr:row>
      <xdr:rowOff>201613</xdr:rowOff>
    </xdr:to>
    <xdr:cxnSp macro="">
      <xdr:nvCxnSpPr>
        <xdr:cNvPr id="34" name="ตัวเชื่อมต่อตรง 33"/>
        <xdr:cNvCxnSpPr/>
      </xdr:nvCxnSpPr>
      <xdr:spPr>
        <a:xfrm>
          <a:off x="4152900" y="264985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73</xdr:row>
      <xdr:rowOff>104775</xdr:rowOff>
    </xdr:from>
    <xdr:to>
      <xdr:col>5</xdr:col>
      <xdr:colOff>457200</xdr:colOff>
      <xdr:row>73</xdr:row>
      <xdr:rowOff>106363</xdr:rowOff>
    </xdr:to>
    <xdr:cxnSp macro="">
      <xdr:nvCxnSpPr>
        <xdr:cNvPr id="53" name="ตัวเชื่อมต่อตรง 52"/>
        <xdr:cNvCxnSpPr/>
      </xdr:nvCxnSpPr>
      <xdr:spPr>
        <a:xfrm>
          <a:off x="2352675" y="18840450"/>
          <a:ext cx="1714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73</xdr:row>
      <xdr:rowOff>57150</xdr:rowOff>
    </xdr:from>
    <xdr:to>
      <xdr:col>4</xdr:col>
      <xdr:colOff>476250</xdr:colOff>
      <xdr:row>74</xdr:row>
      <xdr:rowOff>0</xdr:rowOff>
    </xdr:to>
    <xdr:sp macro="" textlink="">
      <xdr:nvSpPr>
        <xdr:cNvPr id="54" name="TextBox 53"/>
        <xdr:cNvSpPr txBox="1"/>
      </xdr:nvSpPr>
      <xdr:spPr>
        <a:xfrm>
          <a:off x="3076575" y="18792825"/>
          <a:ext cx="323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AngsanaUPC" pitchFamily="18" charset="-34"/>
              <a:cs typeface="AngsanaUPC" pitchFamily="18" charset="-34"/>
            </a:rPr>
            <a:t>5</a:t>
          </a:r>
          <a:endParaRPr lang="th-TH" sz="1200">
            <a:latin typeface="AngsanaUPC" pitchFamily="18" charset="-34"/>
            <a:cs typeface="AngsanaUPC" pitchFamily="18" charset="-34"/>
          </a:endParaRPr>
        </a:p>
      </xdr:txBody>
    </xdr:sp>
    <xdr:clientData/>
  </xdr:twoCellAnchor>
  <xdr:twoCellAnchor>
    <xdr:from>
      <xdr:col>2</xdr:col>
      <xdr:colOff>19050</xdr:colOff>
      <xdr:row>60</xdr:row>
      <xdr:rowOff>9525</xdr:rowOff>
    </xdr:from>
    <xdr:to>
      <xdr:col>5</xdr:col>
      <xdr:colOff>38100</xdr:colOff>
      <xdr:row>60</xdr:row>
      <xdr:rowOff>9525</xdr:rowOff>
    </xdr:to>
    <xdr:cxnSp macro="">
      <xdr:nvCxnSpPr>
        <xdr:cNvPr id="57" name="ตัวเชื่อมต่อตรง 56"/>
        <xdr:cNvCxnSpPr/>
      </xdr:nvCxnSpPr>
      <xdr:spPr>
        <a:xfrm>
          <a:off x="1571625" y="19812000"/>
          <a:ext cx="2076450" cy="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59</xdr:row>
      <xdr:rowOff>257175</xdr:rowOff>
    </xdr:from>
    <xdr:to>
      <xdr:col>8</xdr:col>
      <xdr:colOff>638175</xdr:colOff>
      <xdr:row>59</xdr:row>
      <xdr:rowOff>258763</xdr:rowOff>
    </xdr:to>
    <xdr:cxnSp macro="">
      <xdr:nvCxnSpPr>
        <xdr:cNvPr id="58" name="ตัวเชื่อมต่อตรง 57"/>
        <xdr:cNvCxnSpPr/>
      </xdr:nvCxnSpPr>
      <xdr:spPr>
        <a:xfrm>
          <a:off x="4229100" y="197929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97</xdr:row>
      <xdr:rowOff>257175</xdr:rowOff>
    </xdr:from>
    <xdr:to>
      <xdr:col>8</xdr:col>
      <xdr:colOff>638175</xdr:colOff>
      <xdr:row>97</xdr:row>
      <xdr:rowOff>258763</xdr:rowOff>
    </xdr:to>
    <xdr:cxnSp macro="">
      <xdr:nvCxnSpPr>
        <xdr:cNvPr id="60" name="ตัวเชื่อมต่อตรง 59"/>
        <xdr:cNvCxnSpPr/>
      </xdr:nvCxnSpPr>
      <xdr:spPr>
        <a:xfrm>
          <a:off x="4229100" y="19792950"/>
          <a:ext cx="20764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133350</xdr:rowOff>
    </xdr:from>
    <xdr:to>
      <xdr:col>11</xdr:col>
      <xdr:colOff>428625</xdr:colOff>
      <xdr:row>30</xdr:row>
      <xdr:rowOff>133350</xdr:rowOff>
    </xdr:to>
    <xdr:sp macro="" textlink="">
      <xdr:nvSpPr>
        <xdr:cNvPr id="2" name="สี่เหลี่ยมผืนผ้า 1"/>
        <xdr:cNvSpPr/>
      </xdr:nvSpPr>
      <xdr:spPr>
        <a:xfrm>
          <a:off x="371475" y="2333625"/>
          <a:ext cx="7600950" cy="3800475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A160" workbookViewId="0">
      <selection activeCell="I102" sqref="I102:I104"/>
    </sheetView>
  </sheetViews>
  <sheetFormatPr defaultRowHeight="21"/>
  <cols>
    <col min="1" max="1" width="9" style="2" customWidth="1"/>
    <col min="2" max="2" width="11.375" style="2" customWidth="1"/>
    <col min="3" max="7" width="9" style="2"/>
    <col min="8" max="8" width="9" style="68"/>
    <col min="9" max="10" width="9" style="2"/>
    <col min="11" max="11" width="3.625" style="2" customWidth="1"/>
    <col min="12" max="16384" width="9" style="3"/>
  </cols>
  <sheetData>
    <row r="1" spans="1:11">
      <c r="A1" s="213" t="s">
        <v>143</v>
      </c>
      <c r="B1" s="213"/>
      <c r="C1" s="213"/>
      <c r="D1" s="213"/>
      <c r="E1" s="213"/>
      <c r="F1" s="213"/>
      <c r="G1" s="213"/>
      <c r="H1" s="213"/>
      <c r="I1" s="214"/>
      <c r="J1" s="1" t="s">
        <v>0</v>
      </c>
    </row>
    <row r="2" spans="1:11" ht="18.75">
      <c r="A2" s="162" t="s">
        <v>144</v>
      </c>
      <c r="B2" s="162"/>
      <c r="C2" s="162"/>
      <c r="D2" s="162"/>
      <c r="E2" s="162"/>
      <c r="F2" s="162"/>
      <c r="G2" s="162"/>
      <c r="H2" s="162"/>
      <c r="I2" s="162"/>
      <c r="J2" s="215">
        <f>G125</f>
        <v>0</v>
      </c>
      <c r="K2" s="4"/>
    </row>
    <row r="3" spans="1:11" ht="18.75">
      <c r="A3" s="5" t="s">
        <v>116</v>
      </c>
      <c r="B3" s="4"/>
      <c r="C3" s="4"/>
      <c r="D3" s="4"/>
      <c r="E3" s="4"/>
      <c r="F3" s="4"/>
      <c r="G3" s="4"/>
      <c r="H3" s="66"/>
      <c r="I3" s="4"/>
      <c r="J3" s="216"/>
      <c r="K3" s="4"/>
    </row>
    <row r="4" spans="1:11" ht="18.75">
      <c r="A4" s="6" t="s">
        <v>1</v>
      </c>
      <c r="B4" s="7"/>
      <c r="C4" s="210" t="s">
        <v>114</v>
      </c>
      <c r="D4" s="210"/>
      <c r="E4" s="210"/>
      <c r="F4" s="210"/>
      <c r="G4" s="7"/>
      <c r="H4" s="7"/>
      <c r="I4" s="7"/>
      <c r="J4" s="7"/>
      <c r="K4" s="8"/>
    </row>
    <row r="5" spans="1:11" ht="18.75">
      <c r="A5" s="8" t="s">
        <v>2</v>
      </c>
      <c r="B5" s="217">
        <v>241701</v>
      </c>
      <c r="C5" s="217"/>
      <c r="D5" s="217"/>
      <c r="E5" s="218" t="s">
        <v>3</v>
      </c>
      <c r="F5" s="218"/>
      <c r="G5" s="217">
        <v>242065</v>
      </c>
      <c r="H5" s="217"/>
      <c r="I5" s="217"/>
      <c r="J5" s="9"/>
      <c r="K5" s="8"/>
    </row>
    <row r="6" spans="1:11" ht="18.75">
      <c r="A6" s="8" t="s">
        <v>4</v>
      </c>
      <c r="B6" s="210" t="s">
        <v>114</v>
      </c>
      <c r="C6" s="210"/>
      <c r="D6" s="210"/>
      <c r="E6" s="211" t="s">
        <v>5</v>
      </c>
      <c r="F6" s="211"/>
      <c r="G6" s="210" t="s">
        <v>114</v>
      </c>
      <c r="H6" s="210"/>
      <c r="I6" s="210"/>
      <c r="J6" s="10"/>
      <c r="K6" s="8"/>
    </row>
    <row r="7" spans="1:11" ht="18.75">
      <c r="A7" s="64" t="s">
        <v>117</v>
      </c>
      <c r="B7" s="11"/>
      <c r="C7" s="11"/>
      <c r="D7" s="11"/>
      <c r="E7" s="11"/>
      <c r="F7" s="11"/>
      <c r="G7" s="11"/>
      <c r="H7" s="67"/>
      <c r="I7" s="11"/>
      <c r="J7" s="11"/>
      <c r="K7" s="11"/>
    </row>
    <row r="8" spans="1:11" ht="18.75">
      <c r="A8" s="162" t="s">
        <v>6</v>
      </c>
      <c r="B8" s="162"/>
      <c r="C8" s="163">
        <v>241701</v>
      </c>
      <c r="D8" s="163"/>
      <c r="E8" s="163"/>
      <c r="F8" s="12" t="s">
        <v>7</v>
      </c>
      <c r="G8" s="212">
        <v>241882</v>
      </c>
      <c r="H8" s="212"/>
      <c r="I8" s="212"/>
      <c r="J8" s="4"/>
      <c r="K8" s="4"/>
    </row>
    <row r="9" spans="1:11">
      <c r="C9" s="2" t="s">
        <v>8</v>
      </c>
    </row>
    <row r="10" spans="1:11">
      <c r="A10" s="206" t="s">
        <v>9</v>
      </c>
      <c r="B10" s="206"/>
      <c r="C10" s="207" t="s">
        <v>10</v>
      </c>
      <c r="D10" s="207"/>
      <c r="E10" s="207"/>
      <c r="F10" s="207"/>
      <c r="G10" s="207"/>
      <c r="H10" s="208" t="s">
        <v>11</v>
      </c>
      <c r="I10" s="209" t="s">
        <v>12</v>
      </c>
      <c r="J10" s="13" t="s">
        <v>13</v>
      </c>
    </row>
    <row r="11" spans="1:11">
      <c r="A11" s="206"/>
      <c r="B11" s="206"/>
      <c r="C11" s="13" t="s">
        <v>14</v>
      </c>
      <c r="D11" s="13" t="s">
        <v>15</v>
      </c>
      <c r="E11" s="13" t="s">
        <v>16</v>
      </c>
      <c r="F11" s="13" t="s">
        <v>17</v>
      </c>
      <c r="G11" s="14">
        <v>5</v>
      </c>
      <c r="H11" s="208"/>
      <c r="I11" s="206"/>
      <c r="J11" s="13" t="s">
        <v>118</v>
      </c>
    </row>
    <row r="12" spans="1:11" ht="33">
      <c r="A12" s="179" t="s">
        <v>18</v>
      </c>
      <c r="B12" s="179"/>
      <c r="C12" s="17" t="s">
        <v>20</v>
      </c>
      <c r="D12" s="17" t="s">
        <v>21</v>
      </c>
      <c r="E12" s="17" t="s">
        <v>22</v>
      </c>
      <c r="F12" s="17" t="s">
        <v>23</v>
      </c>
      <c r="G12" s="17" t="s">
        <v>24</v>
      </c>
      <c r="H12" s="69">
        <v>0</v>
      </c>
      <c r="I12" s="15">
        <v>0.25</v>
      </c>
      <c r="J12" s="16">
        <f>IF(H12&gt;5,"คะแนนเกิน",H12*I12)</f>
        <v>0</v>
      </c>
    </row>
    <row r="13" spans="1:11" ht="33">
      <c r="A13" s="179" t="s">
        <v>19</v>
      </c>
      <c r="B13" s="179"/>
      <c r="C13" s="17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69">
        <v>0</v>
      </c>
      <c r="I13" s="15">
        <v>0.25</v>
      </c>
      <c r="J13" s="16">
        <f>IF(H13&gt;5,"คะแนนเกิน",H13*I13)</f>
        <v>0</v>
      </c>
    </row>
    <row r="14" spans="1:11" ht="47.25">
      <c r="A14" s="178" t="s">
        <v>25</v>
      </c>
      <c r="B14" s="178"/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69">
        <v>0</v>
      </c>
      <c r="I14" s="15">
        <v>0.25</v>
      </c>
      <c r="J14" s="16">
        <f>IF(H14&gt;5,"คะแนนเกิน",H14*I14)</f>
        <v>0</v>
      </c>
      <c r="K14" s="19"/>
    </row>
    <row r="15" spans="1:11" ht="47.25">
      <c r="A15" s="178" t="s">
        <v>31</v>
      </c>
      <c r="B15" s="178"/>
      <c r="C15" s="18" t="s">
        <v>32</v>
      </c>
      <c r="D15" s="18" t="s">
        <v>33</v>
      </c>
      <c r="E15" s="18" t="s">
        <v>34</v>
      </c>
      <c r="F15" s="18" t="s">
        <v>35</v>
      </c>
      <c r="G15" s="18" t="s">
        <v>36</v>
      </c>
      <c r="H15" s="69">
        <v>0</v>
      </c>
      <c r="I15" s="15">
        <v>0.25</v>
      </c>
      <c r="J15" s="16">
        <f>IF(H15&gt;5,"ERROR",H15*I15)</f>
        <v>0</v>
      </c>
      <c r="K15" s="19"/>
    </row>
    <row r="16" spans="1:11" ht="21.75" thickBot="1">
      <c r="A16" s="203" t="s">
        <v>37</v>
      </c>
      <c r="B16" s="204"/>
      <c r="C16" s="204"/>
      <c r="D16" s="204"/>
      <c r="E16" s="204"/>
      <c r="F16" s="204"/>
      <c r="G16" s="205"/>
      <c r="H16" s="70">
        <f>SUM(H12:H15)</f>
        <v>0</v>
      </c>
      <c r="I16" s="20">
        <v>1</v>
      </c>
      <c r="J16" s="21">
        <f>SUM(J12:J15)</f>
        <v>0</v>
      </c>
    </row>
    <row r="17" spans="1:11" ht="21.75" thickTop="1">
      <c r="B17" s="4"/>
      <c r="C17" s="4"/>
      <c r="D17" s="4"/>
      <c r="E17" s="4"/>
      <c r="F17" s="4"/>
      <c r="G17" s="4"/>
      <c r="H17" s="66"/>
      <c r="I17" s="4"/>
      <c r="J17" s="4"/>
    </row>
    <row r="18" spans="1:11">
      <c r="A18" s="138" t="s">
        <v>38</v>
      </c>
      <c r="B18" s="138"/>
      <c r="C18" s="138"/>
      <c r="D18" s="139" t="s">
        <v>119</v>
      </c>
      <c r="E18" s="105"/>
      <c r="F18" s="106"/>
      <c r="G18" s="22">
        <f>J16</f>
        <v>0</v>
      </c>
      <c r="H18" s="194" t="s">
        <v>39</v>
      </c>
      <c r="I18" s="201">
        <f>G18*100/5</f>
        <v>0</v>
      </c>
      <c r="J18" s="4"/>
    </row>
    <row r="19" spans="1:11">
      <c r="A19" s="138"/>
      <c r="B19" s="138"/>
      <c r="C19" s="138"/>
      <c r="D19" s="105"/>
      <c r="E19" s="105"/>
      <c r="F19" s="106"/>
      <c r="G19" s="22">
        <v>5</v>
      </c>
      <c r="H19" s="194"/>
      <c r="I19" s="202"/>
      <c r="J19" s="4"/>
    </row>
    <row r="20" spans="1:11">
      <c r="A20" s="64" t="s">
        <v>117</v>
      </c>
      <c r="B20" s="11"/>
      <c r="C20" s="11"/>
      <c r="D20" s="4"/>
      <c r="E20" s="4"/>
      <c r="F20" s="4"/>
      <c r="G20" s="4"/>
      <c r="H20" s="66"/>
      <c r="I20" s="4"/>
      <c r="J20" s="4"/>
    </row>
    <row r="21" spans="1:11" ht="18.75">
      <c r="A21" s="162" t="s">
        <v>40</v>
      </c>
      <c r="B21" s="162"/>
      <c r="C21" s="163">
        <v>241883</v>
      </c>
      <c r="D21" s="163"/>
      <c r="E21" s="163"/>
      <c r="F21" s="12" t="s">
        <v>7</v>
      </c>
      <c r="G21" s="163">
        <v>242065</v>
      </c>
      <c r="H21" s="163"/>
      <c r="I21" s="163"/>
      <c r="J21" s="4"/>
      <c r="K21" s="4"/>
    </row>
    <row r="23" spans="1:11">
      <c r="A23" s="206" t="s">
        <v>9</v>
      </c>
      <c r="B23" s="206"/>
      <c r="C23" s="207" t="s">
        <v>10</v>
      </c>
      <c r="D23" s="207"/>
      <c r="E23" s="207"/>
      <c r="F23" s="207"/>
      <c r="G23" s="207"/>
      <c r="H23" s="208" t="s">
        <v>11</v>
      </c>
      <c r="I23" s="209" t="s">
        <v>12</v>
      </c>
      <c r="J23" s="13" t="s">
        <v>13</v>
      </c>
    </row>
    <row r="24" spans="1:11">
      <c r="A24" s="206"/>
      <c r="B24" s="206"/>
      <c r="C24" s="13" t="s">
        <v>14</v>
      </c>
      <c r="D24" s="13" t="s">
        <v>15</v>
      </c>
      <c r="E24" s="13" t="s">
        <v>16</v>
      </c>
      <c r="F24" s="13" t="s">
        <v>17</v>
      </c>
      <c r="G24" s="14">
        <v>5</v>
      </c>
      <c r="H24" s="208"/>
      <c r="I24" s="206"/>
      <c r="J24" s="13" t="s">
        <v>118</v>
      </c>
    </row>
    <row r="25" spans="1:11" ht="33">
      <c r="A25" s="179" t="s">
        <v>18</v>
      </c>
      <c r="B25" s="179"/>
      <c r="C25" s="17" t="s">
        <v>20</v>
      </c>
      <c r="D25" s="17" t="s">
        <v>21</v>
      </c>
      <c r="E25" s="17" t="s">
        <v>22</v>
      </c>
      <c r="F25" s="17" t="s">
        <v>23</v>
      </c>
      <c r="G25" s="17" t="s">
        <v>24</v>
      </c>
      <c r="H25" s="69">
        <v>0</v>
      </c>
      <c r="I25" s="15">
        <v>0.25</v>
      </c>
      <c r="J25" s="16">
        <f>IF(H25&gt;5,"คะแนนเกิน",H25*I25)</f>
        <v>0</v>
      </c>
    </row>
    <row r="26" spans="1:11" ht="33">
      <c r="A26" s="179" t="s">
        <v>19</v>
      </c>
      <c r="B26" s="179"/>
      <c r="C26" s="17" t="s">
        <v>20</v>
      </c>
      <c r="D26" s="17" t="s">
        <v>21</v>
      </c>
      <c r="E26" s="17" t="s">
        <v>22</v>
      </c>
      <c r="F26" s="17" t="s">
        <v>23</v>
      </c>
      <c r="G26" s="17" t="s">
        <v>24</v>
      </c>
      <c r="H26" s="69">
        <v>0</v>
      </c>
      <c r="I26" s="15">
        <v>0.25</v>
      </c>
      <c r="J26" s="16">
        <f>IF(H26&gt;5,"คะแนนเกิน",H26*I26)</f>
        <v>0</v>
      </c>
    </row>
    <row r="27" spans="1:11" ht="47.25">
      <c r="A27" s="178" t="s">
        <v>25</v>
      </c>
      <c r="B27" s="178"/>
      <c r="C27" s="18" t="s">
        <v>26</v>
      </c>
      <c r="D27" s="18" t="s">
        <v>27</v>
      </c>
      <c r="E27" s="18" t="s">
        <v>28</v>
      </c>
      <c r="F27" s="18" t="s">
        <v>29</v>
      </c>
      <c r="G27" s="18" t="s">
        <v>30</v>
      </c>
      <c r="H27" s="69">
        <v>0</v>
      </c>
      <c r="I27" s="15">
        <v>0.25</v>
      </c>
      <c r="J27" s="16">
        <f>IF(H27&gt;5,"คะแนนเกิน",H27*I27)</f>
        <v>0</v>
      </c>
      <c r="K27" s="19"/>
    </row>
    <row r="28" spans="1:11" ht="47.25">
      <c r="A28" s="178" t="s">
        <v>31</v>
      </c>
      <c r="B28" s="178"/>
      <c r="C28" s="18" t="s">
        <v>32</v>
      </c>
      <c r="D28" s="18" t="s">
        <v>33</v>
      </c>
      <c r="E28" s="18" t="s">
        <v>34</v>
      </c>
      <c r="F28" s="18" t="s">
        <v>35</v>
      </c>
      <c r="G28" s="18" t="s">
        <v>36</v>
      </c>
      <c r="H28" s="69">
        <v>0</v>
      </c>
      <c r="I28" s="15">
        <v>0.25</v>
      </c>
      <c r="J28" s="16">
        <f>IF(H28&gt;5,"คะแนนเกิน",H28*I28)</f>
        <v>0</v>
      </c>
      <c r="K28" s="19"/>
    </row>
    <row r="29" spans="1:11" ht="21.75" thickBot="1">
      <c r="A29" s="203" t="s">
        <v>37</v>
      </c>
      <c r="B29" s="204"/>
      <c r="C29" s="204"/>
      <c r="D29" s="204"/>
      <c r="E29" s="204"/>
      <c r="F29" s="204"/>
      <c r="G29" s="205"/>
      <c r="H29" s="70">
        <f>SUM(H25:H28)</f>
        <v>0</v>
      </c>
      <c r="I29" s="20">
        <v>1</v>
      </c>
      <c r="J29" s="21">
        <f>SUM(J25:J28)</f>
        <v>0</v>
      </c>
    </row>
    <row r="30" spans="1:11" ht="21.75" thickTop="1">
      <c r="A30" s="138" t="s">
        <v>41</v>
      </c>
      <c r="B30" s="138"/>
      <c r="C30" s="138"/>
      <c r="D30" s="139" t="s">
        <v>119</v>
      </c>
      <c r="E30" s="105"/>
      <c r="F30" s="106"/>
      <c r="G30" s="22">
        <f>J29</f>
        <v>0</v>
      </c>
      <c r="H30" s="194" t="s">
        <v>39</v>
      </c>
      <c r="I30" s="201">
        <f>G30*100/5</f>
        <v>0</v>
      </c>
      <c r="J30" s="4"/>
    </row>
    <row r="31" spans="1:11">
      <c r="A31" s="138"/>
      <c r="B31" s="138"/>
      <c r="C31" s="138"/>
      <c r="D31" s="105"/>
      <c r="E31" s="105"/>
      <c r="F31" s="106"/>
      <c r="G31" s="22">
        <v>5</v>
      </c>
      <c r="H31" s="194"/>
      <c r="I31" s="202"/>
      <c r="J31" s="4"/>
    </row>
    <row r="32" spans="1:11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1">
      <c r="A33" s="143" t="s">
        <v>42</v>
      </c>
      <c r="B33" s="144"/>
      <c r="C33" s="145"/>
      <c r="D33" s="105" t="s">
        <v>77</v>
      </c>
      <c r="E33" s="105"/>
      <c r="F33" s="105"/>
      <c r="G33" s="105"/>
      <c r="H33" s="71">
        <f>I18+I30</f>
        <v>0</v>
      </c>
      <c r="I33" s="132" t="s">
        <v>43</v>
      </c>
      <c r="J33" s="133">
        <f>IF(I18=0,H33,H33/2)</f>
        <v>0</v>
      </c>
    </row>
    <row r="34" spans="1:11">
      <c r="A34" s="146"/>
      <c r="B34" s="147"/>
      <c r="C34" s="148"/>
      <c r="D34" s="105"/>
      <c r="E34" s="105"/>
      <c r="F34" s="105"/>
      <c r="G34" s="105"/>
      <c r="H34" s="72">
        <v>2</v>
      </c>
      <c r="I34" s="132"/>
      <c r="J34" s="134"/>
    </row>
    <row r="35" spans="1:11" ht="15.75">
      <c r="A35" s="23" t="s">
        <v>44</v>
      </c>
      <c r="B35" s="24" t="s">
        <v>45</v>
      </c>
      <c r="C35" s="24"/>
      <c r="D35" s="24"/>
      <c r="E35" s="24"/>
      <c r="F35" s="24"/>
      <c r="G35" s="24"/>
      <c r="H35" s="73"/>
      <c r="I35" s="24"/>
      <c r="J35" s="24"/>
      <c r="K35" s="24"/>
    </row>
    <row r="36" spans="1:11" ht="15.75">
      <c r="A36" s="24"/>
      <c r="B36" s="24" t="s">
        <v>46</v>
      </c>
      <c r="C36" s="24"/>
      <c r="D36" s="24"/>
      <c r="E36" s="24"/>
      <c r="F36" s="24"/>
      <c r="G36" s="24"/>
      <c r="H36" s="73"/>
      <c r="I36" s="24"/>
      <c r="J36" s="24"/>
      <c r="K36" s="24"/>
    </row>
    <row r="37" spans="1:11" ht="18.75">
      <c r="A37" s="5" t="s">
        <v>120</v>
      </c>
      <c r="B37" s="4"/>
      <c r="C37" s="4"/>
      <c r="D37" s="4"/>
      <c r="E37" s="4"/>
      <c r="F37" s="4"/>
      <c r="G37" s="4"/>
      <c r="H37" s="66"/>
      <c r="I37" s="4"/>
      <c r="J37" s="4"/>
      <c r="K37" s="4"/>
    </row>
    <row r="38" spans="1:11" ht="18.75">
      <c r="A38" s="162" t="s">
        <v>6</v>
      </c>
      <c r="B38" s="162"/>
      <c r="C38" s="163">
        <f>C8</f>
        <v>241701</v>
      </c>
      <c r="D38" s="163"/>
      <c r="E38" s="163"/>
      <c r="F38" s="12" t="s">
        <v>7</v>
      </c>
      <c r="G38" s="163">
        <f>G8</f>
        <v>241882</v>
      </c>
      <c r="H38" s="163"/>
      <c r="I38" s="163"/>
      <c r="J38" s="4"/>
      <c r="K38" s="4"/>
    </row>
    <row r="40" spans="1:11">
      <c r="A40" s="164" t="s">
        <v>47</v>
      </c>
      <c r="B40" s="164"/>
      <c r="C40" s="165" t="s">
        <v>48</v>
      </c>
      <c r="D40" s="165"/>
      <c r="E40" s="165"/>
      <c r="F40" s="165"/>
      <c r="G40" s="165"/>
      <c r="H40" s="166" t="s">
        <v>11</v>
      </c>
      <c r="I40" s="167" t="s">
        <v>12</v>
      </c>
      <c r="J40" s="25" t="s">
        <v>13</v>
      </c>
    </row>
    <row r="41" spans="1:11">
      <c r="A41" s="164"/>
      <c r="B41" s="164"/>
      <c r="C41" s="26">
        <v>1</v>
      </c>
      <c r="D41" s="26">
        <v>2</v>
      </c>
      <c r="E41" s="26">
        <v>3</v>
      </c>
      <c r="F41" s="26">
        <v>4</v>
      </c>
      <c r="G41" s="26">
        <v>5</v>
      </c>
      <c r="H41" s="166"/>
      <c r="I41" s="164"/>
      <c r="J41" s="26" t="s">
        <v>121</v>
      </c>
    </row>
    <row r="42" spans="1:11" ht="96" customHeight="1">
      <c r="A42" s="178" t="s">
        <v>122</v>
      </c>
      <c r="B42" s="179"/>
      <c r="C42" s="27" t="s">
        <v>49</v>
      </c>
      <c r="D42" s="27" t="s">
        <v>50</v>
      </c>
      <c r="E42" s="27" t="s">
        <v>51</v>
      </c>
      <c r="F42" s="27" t="s">
        <v>52</v>
      </c>
      <c r="G42" s="27" t="s">
        <v>53</v>
      </c>
      <c r="H42" s="69">
        <v>0</v>
      </c>
      <c r="I42" s="15">
        <v>0.2</v>
      </c>
      <c r="J42" s="16">
        <f>IF(H42&gt;5,"คะแนนเกิน",H42*I42)</f>
        <v>0</v>
      </c>
    </row>
    <row r="43" spans="1:11" ht="64.5" customHeight="1">
      <c r="A43" s="178" t="s">
        <v>123</v>
      </c>
      <c r="B43" s="179"/>
      <c r="C43" s="18" t="s">
        <v>54</v>
      </c>
      <c r="D43" s="18" t="s">
        <v>55</v>
      </c>
      <c r="E43" s="18" t="s">
        <v>56</v>
      </c>
      <c r="F43" s="18" t="s">
        <v>57</v>
      </c>
      <c r="G43" s="18" t="s">
        <v>58</v>
      </c>
      <c r="H43" s="69">
        <v>0</v>
      </c>
      <c r="I43" s="15">
        <v>0.2</v>
      </c>
      <c r="J43" s="16">
        <f>IF(H43&gt;5,"คะแนนเกิน",H43*I43)</f>
        <v>0</v>
      </c>
      <c r="K43" s="19"/>
    </row>
    <row r="44" spans="1:11" ht="98.25" customHeight="1">
      <c r="A44" s="178" t="s">
        <v>124</v>
      </c>
      <c r="B44" s="178"/>
      <c r="C44" s="18" t="s">
        <v>59</v>
      </c>
      <c r="D44" s="18">
        <v>1</v>
      </c>
      <c r="E44" s="18">
        <v>2</v>
      </c>
      <c r="F44" s="28" t="s">
        <v>60</v>
      </c>
      <c r="G44" s="18" t="s">
        <v>61</v>
      </c>
      <c r="H44" s="69">
        <v>0</v>
      </c>
      <c r="I44" s="15">
        <v>0.2</v>
      </c>
      <c r="J44" s="16">
        <f>IF(H44&gt;5,"คะแนนเกิน",H44*I44)</f>
        <v>0</v>
      </c>
      <c r="K44" s="19"/>
    </row>
    <row r="45" spans="1:11">
      <c r="A45" s="195" t="s">
        <v>62</v>
      </c>
      <c r="B45" s="195"/>
      <c r="C45" s="29"/>
      <c r="D45" s="29"/>
      <c r="E45" s="29"/>
      <c r="F45" s="29"/>
      <c r="G45" s="29"/>
      <c r="H45" s="196">
        <v>0</v>
      </c>
      <c r="I45" s="30"/>
      <c r="J45" s="198">
        <f>IF(H45&gt;5,"คะแนนเกิน",H45*I46)</f>
        <v>0</v>
      </c>
    </row>
    <row r="46" spans="1:11">
      <c r="A46" s="200" t="s">
        <v>125</v>
      </c>
      <c r="B46" s="200"/>
      <c r="C46" s="31" t="s">
        <v>63</v>
      </c>
      <c r="D46" s="31" t="s">
        <v>64</v>
      </c>
      <c r="E46" s="31" t="s">
        <v>65</v>
      </c>
      <c r="F46" s="31" t="s">
        <v>66</v>
      </c>
      <c r="G46" s="32">
        <v>0</v>
      </c>
      <c r="H46" s="197"/>
      <c r="I46" s="33">
        <v>0.1</v>
      </c>
      <c r="J46" s="199"/>
    </row>
    <row r="47" spans="1:11">
      <c r="A47" s="191" t="s">
        <v>67</v>
      </c>
      <c r="B47" s="191"/>
      <c r="C47" s="34" t="s">
        <v>63</v>
      </c>
      <c r="D47" s="34" t="s">
        <v>64</v>
      </c>
      <c r="E47" s="34" t="s">
        <v>65</v>
      </c>
      <c r="F47" s="34" t="s">
        <v>66</v>
      </c>
      <c r="G47" s="35">
        <v>0</v>
      </c>
      <c r="H47" s="69">
        <v>0</v>
      </c>
      <c r="I47" s="15">
        <v>0.1</v>
      </c>
      <c r="J47" s="16">
        <f>H47*I47</f>
        <v>0</v>
      </c>
    </row>
    <row r="48" spans="1:11">
      <c r="A48" s="192" t="s">
        <v>126</v>
      </c>
      <c r="B48" s="193"/>
      <c r="C48" s="18" t="s">
        <v>59</v>
      </c>
      <c r="D48" s="18">
        <v>1</v>
      </c>
      <c r="E48" s="18">
        <v>2</v>
      </c>
      <c r="F48" s="28" t="s">
        <v>60</v>
      </c>
      <c r="G48" s="18" t="s">
        <v>61</v>
      </c>
      <c r="H48" s="69">
        <v>0</v>
      </c>
      <c r="I48" s="15">
        <v>0.2</v>
      </c>
      <c r="J48" s="16">
        <f>IF(H48&gt;5,"คะแนนเกิน",H48*I48)</f>
        <v>0</v>
      </c>
    </row>
    <row r="49" spans="1:10" ht="21.75" thickBot="1">
      <c r="A49" s="154" t="s">
        <v>37</v>
      </c>
      <c r="B49" s="155"/>
      <c r="C49" s="155"/>
      <c r="D49" s="155"/>
      <c r="E49" s="155"/>
      <c r="F49" s="155"/>
      <c r="G49" s="156"/>
      <c r="H49" s="70">
        <f>H48+H47+H45+H44+H43+H42</f>
        <v>0</v>
      </c>
      <c r="I49" s="20">
        <v>1</v>
      </c>
      <c r="J49" s="36">
        <f>SUM(J42:J48)</f>
        <v>0</v>
      </c>
    </row>
    <row r="50" spans="1:10" ht="21.75" thickTop="1">
      <c r="B50" s="4"/>
      <c r="C50" s="4"/>
      <c r="D50" s="4"/>
      <c r="E50" s="4"/>
      <c r="F50" s="4"/>
      <c r="G50" s="4"/>
      <c r="H50" s="66"/>
      <c r="I50" s="4"/>
      <c r="J50" s="4"/>
    </row>
    <row r="51" spans="1:10">
      <c r="A51" s="138" t="s">
        <v>68</v>
      </c>
      <c r="B51" s="138"/>
      <c r="C51" s="138"/>
      <c r="D51" s="139" t="s">
        <v>119</v>
      </c>
      <c r="E51" s="105"/>
      <c r="F51" s="106"/>
      <c r="G51" s="37">
        <f>J49</f>
        <v>0</v>
      </c>
      <c r="H51" s="194" t="s">
        <v>39</v>
      </c>
      <c r="I51" s="133">
        <f>G51*100/5</f>
        <v>0</v>
      </c>
      <c r="J51" s="4"/>
    </row>
    <row r="52" spans="1:10">
      <c r="A52" s="138"/>
      <c r="B52" s="138"/>
      <c r="C52" s="138"/>
      <c r="D52" s="105"/>
      <c r="E52" s="105"/>
      <c r="F52" s="106"/>
      <c r="G52" s="38">
        <v>5</v>
      </c>
      <c r="H52" s="194"/>
      <c r="I52" s="134"/>
      <c r="J52" s="4"/>
    </row>
    <row r="53" spans="1:10" ht="26.25">
      <c r="A53" s="62"/>
      <c r="B53" s="62"/>
      <c r="C53" s="62"/>
      <c r="D53" s="60"/>
      <c r="E53" s="60"/>
      <c r="F53" s="60"/>
      <c r="G53" s="99"/>
      <c r="H53" s="100"/>
      <c r="I53" s="101"/>
      <c r="J53" s="4"/>
    </row>
    <row r="54" spans="1:10" ht="26.25">
      <c r="A54" s="62"/>
      <c r="B54" s="62"/>
      <c r="C54" s="62"/>
      <c r="D54" s="60"/>
      <c r="E54" s="60"/>
      <c r="F54" s="60"/>
      <c r="G54" s="99"/>
      <c r="H54" s="100"/>
      <c r="I54" s="101"/>
      <c r="J54" s="4"/>
    </row>
    <row r="55" spans="1:10" ht="26.25">
      <c r="A55" s="62"/>
      <c r="B55" s="62"/>
      <c r="C55" s="62"/>
      <c r="D55" s="60"/>
      <c r="E55" s="60"/>
      <c r="F55" s="60"/>
      <c r="G55" s="99"/>
      <c r="H55" s="100"/>
      <c r="I55" s="101"/>
      <c r="J55" s="4"/>
    </row>
    <row r="56" spans="1:10" ht="26.25">
      <c r="A56" s="62"/>
      <c r="B56" s="62"/>
      <c r="C56" s="62"/>
      <c r="D56" s="60"/>
      <c r="E56" s="60"/>
      <c r="F56" s="60"/>
      <c r="G56" s="99"/>
      <c r="H56" s="100"/>
      <c r="I56" s="101"/>
      <c r="J56" s="4"/>
    </row>
    <row r="57" spans="1:10" ht="26.25">
      <c r="A57" s="62"/>
      <c r="B57" s="62"/>
      <c r="C57" s="62"/>
      <c r="D57" s="60"/>
      <c r="E57" s="60"/>
      <c r="F57" s="60"/>
      <c r="G57" s="99"/>
      <c r="H57" s="100"/>
      <c r="I57" s="101"/>
      <c r="J57" s="4"/>
    </row>
    <row r="58" spans="1:10" ht="26.25">
      <c r="A58" s="62"/>
      <c r="B58" s="62"/>
      <c r="C58" s="62"/>
      <c r="D58" s="60"/>
      <c r="E58" s="60"/>
      <c r="F58" s="60"/>
      <c r="G58" s="99"/>
      <c r="H58" s="100"/>
      <c r="I58" s="101"/>
      <c r="J58" s="4"/>
    </row>
    <row r="59" spans="1:10">
      <c r="A59" s="5" t="s">
        <v>120</v>
      </c>
      <c r="B59" s="4"/>
      <c r="C59" s="4"/>
      <c r="D59" s="4"/>
      <c r="E59" s="4"/>
      <c r="F59" s="4"/>
      <c r="G59" s="4"/>
      <c r="H59" s="66"/>
      <c r="I59" s="4"/>
      <c r="J59" s="4"/>
    </row>
    <row r="60" spans="1:10">
      <c r="A60" s="162" t="s">
        <v>40</v>
      </c>
      <c r="B60" s="162"/>
      <c r="C60" s="163">
        <v>241883</v>
      </c>
      <c r="D60" s="163"/>
      <c r="E60" s="163"/>
      <c r="F60" s="12" t="s">
        <v>7</v>
      </c>
      <c r="G60" s="163">
        <v>242065</v>
      </c>
      <c r="H60" s="163"/>
      <c r="I60" s="163"/>
      <c r="J60" s="4"/>
    </row>
    <row r="61" spans="1:10" ht="21" customHeight="1"/>
    <row r="62" spans="1:10" ht="21" customHeight="1">
      <c r="A62" s="164" t="s">
        <v>47</v>
      </c>
      <c r="B62" s="164"/>
      <c r="C62" s="165" t="s">
        <v>48</v>
      </c>
      <c r="D62" s="165"/>
      <c r="E62" s="165"/>
      <c r="F62" s="165"/>
      <c r="G62" s="165"/>
      <c r="H62" s="166" t="s">
        <v>11</v>
      </c>
      <c r="I62" s="167" t="s">
        <v>12</v>
      </c>
      <c r="J62" s="25" t="s">
        <v>13</v>
      </c>
    </row>
    <row r="63" spans="1:10" ht="21" customHeight="1">
      <c r="A63" s="164"/>
      <c r="B63" s="164"/>
      <c r="C63" s="57">
        <v>1</v>
      </c>
      <c r="D63" s="57">
        <v>2</v>
      </c>
      <c r="E63" s="57">
        <v>3</v>
      </c>
      <c r="F63" s="57">
        <v>4</v>
      </c>
      <c r="G63" s="57">
        <v>5</v>
      </c>
      <c r="H63" s="166"/>
      <c r="I63" s="164"/>
      <c r="J63" s="57" t="s">
        <v>121</v>
      </c>
    </row>
    <row r="64" spans="1:10" ht="96" customHeight="1">
      <c r="A64" s="178" t="s">
        <v>122</v>
      </c>
      <c r="B64" s="179"/>
      <c r="C64" s="27" t="s">
        <v>49</v>
      </c>
      <c r="D64" s="27" t="s">
        <v>50</v>
      </c>
      <c r="E64" s="27" t="s">
        <v>51</v>
      </c>
      <c r="F64" s="27" t="s">
        <v>52</v>
      </c>
      <c r="G64" s="27" t="s">
        <v>53</v>
      </c>
      <c r="H64" s="69">
        <v>0</v>
      </c>
      <c r="I64" s="15">
        <v>0.2</v>
      </c>
      <c r="J64" s="16">
        <f>IF(H64&gt;5,"คะแนนเกิน",H64*I64)</f>
        <v>0</v>
      </c>
    </row>
    <row r="65" spans="1:10" ht="96" customHeight="1">
      <c r="A65" s="178" t="s">
        <v>123</v>
      </c>
      <c r="B65" s="179"/>
      <c r="C65" s="18" t="s">
        <v>54</v>
      </c>
      <c r="D65" s="18" t="s">
        <v>55</v>
      </c>
      <c r="E65" s="18" t="s">
        <v>56</v>
      </c>
      <c r="F65" s="18" t="s">
        <v>57</v>
      </c>
      <c r="G65" s="18" t="s">
        <v>58</v>
      </c>
      <c r="H65" s="69">
        <v>0</v>
      </c>
      <c r="I65" s="15">
        <v>0.2</v>
      </c>
      <c r="J65" s="16">
        <f>IF(H65&gt;5,"คะแนนเกิน",H65*I65)</f>
        <v>0</v>
      </c>
    </row>
    <row r="66" spans="1:10" ht="96" customHeight="1">
      <c r="A66" s="178" t="s">
        <v>124</v>
      </c>
      <c r="B66" s="178"/>
      <c r="C66" s="18" t="s">
        <v>59</v>
      </c>
      <c r="D66" s="18">
        <v>1</v>
      </c>
      <c r="E66" s="18">
        <v>2</v>
      </c>
      <c r="F66" s="28" t="s">
        <v>60</v>
      </c>
      <c r="G66" s="18" t="s">
        <v>61</v>
      </c>
      <c r="H66" s="69">
        <v>0</v>
      </c>
      <c r="I66" s="15">
        <v>0.2</v>
      </c>
      <c r="J66" s="16">
        <f>IF(H66&gt;5,"คะแนนเกิน",H66*I66)</f>
        <v>0</v>
      </c>
    </row>
    <row r="67" spans="1:10" ht="21" customHeight="1">
      <c r="A67" s="195" t="s">
        <v>62</v>
      </c>
      <c r="B67" s="195"/>
      <c r="C67" s="29"/>
      <c r="D67" s="29"/>
      <c r="E67" s="29"/>
      <c r="F67" s="29"/>
      <c r="G67" s="29"/>
      <c r="H67" s="196">
        <v>0</v>
      </c>
      <c r="I67" s="30"/>
      <c r="J67" s="198">
        <f>IF(H67&gt;5,"คะแนนเกิน",H67*I68)</f>
        <v>0</v>
      </c>
    </row>
    <row r="68" spans="1:10" ht="21" customHeight="1">
      <c r="A68" s="200" t="s">
        <v>125</v>
      </c>
      <c r="B68" s="200"/>
      <c r="C68" s="31" t="s">
        <v>63</v>
      </c>
      <c r="D68" s="31" t="s">
        <v>64</v>
      </c>
      <c r="E68" s="31" t="s">
        <v>65</v>
      </c>
      <c r="F68" s="31" t="s">
        <v>66</v>
      </c>
      <c r="G68" s="32">
        <v>0</v>
      </c>
      <c r="H68" s="197"/>
      <c r="I68" s="58">
        <v>0.1</v>
      </c>
      <c r="J68" s="199"/>
    </row>
    <row r="69" spans="1:10" ht="21" customHeight="1">
      <c r="A69" s="191" t="s">
        <v>67</v>
      </c>
      <c r="B69" s="191"/>
      <c r="C69" s="34" t="s">
        <v>63</v>
      </c>
      <c r="D69" s="34" t="s">
        <v>64</v>
      </c>
      <c r="E69" s="34" t="s">
        <v>65</v>
      </c>
      <c r="F69" s="34" t="s">
        <v>66</v>
      </c>
      <c r="G69" s="35">
        <v>0</v>
      </c>
      <c r="H69" s="69">
        <v>0</v>
      </c>
      <c r="I69" s="15">
        <v>0.1</v>
      </c>
      <c r="J69" s="16">
        <f>H69*I69</f>
        <v>0</v>
      </c>
    </row>
    <row r="70" spans="1:10" ht="21" customHeight="1">
      <c r="A70" s="192" t="s">
        <v>126</v>
      </c>
      <c r="B70" s="193"/>
      <c r="C70" s="18" t="s">
        <v>59</v>
      </c>
      <c r="D70" s="18">
        <v>1</v>
      </c>
      <c r="E70" s="18">
        <v>2</v>
      </c>
      <c r="F70" s="28" t="s">
        <v>60</v>
      </c>
      <c r="G70" s="18" t="s">
        <v>61</v>
      </c>
      <c r="H70" s="69">
        <v>0</v>
      </c>
      <c r="I70" s="15">
        <v>0.2</v>
      </c>
      <c r="J70" s="16">
        <f>IF(H70&gt;5,"คะแนนเกิน",H70*I70)</f>
        <v>0</v>
      </c>
    </row>
    <row r="71" spans="1:10" ht="21" customHeight="1" thickBot="1">
      <c r="A71" s="154" t="s">
        <v>37</v>
      </c>
      <c r="B71" s="155"/>
      <c r="C71" s="155"/>
      <c r="D71" s="155"/>
      <c r="E71" s="155"/>
      <c r="F71" s="155"/>
      <c r="G71" s="156"/>
      <c r="H71" s="70">
        <f>H70+H69+H67+H66+H65+H64</f>
        <v>0</v>
      </c>
      <c r="I71" s="20">
        <v>1</v>
      </c>
      <c r="J71" s="36">
        <f>SUM(J64:J70)</f>
        <v>0</v>
      </c>
    </row>
    <row r="72" spans="1:10" ht="21" customHeight="1" thickTop="1">
      <c r="B72" s="4"/>
      <c r="C72" s="4"/>
      <c r="D72" s="4"/>
      <c r="E72" s="4"/>
      <c r="F72" s="4"/>
      <c r="G72" s="4"/>
      <c r="H72" s="66"/>
      <c r="I72" s="4"/>
      <c r="J72" s="4"/>
    </row>
    <row r="73" spans="1:10" ht="21" customHeight="1">
      <c r="A73" s="138" t="s">
        <v>68</v>
      </c>
      <c r="B73" s="138"/>
      <c r="C73" s="138"/>
      <c r="D73" s="139" t="s">
        <v>119</v>
      </c>
      <c r="E73" s="105"/>
      <c r="F73" s="106"/>
      <c r="G73" s="37">
        <f>J71</f>
        <v>0</v>
      </c>
      <c r="H73" s="194" t="s">
        <v>39</v>
      </c>
      <c r="I73" s="133">
        <f>G73*100/5</f>
        <v>0</v>
      </c>
      <c r="J73" s="4"/>
    </row>
    <row r="74" spans="1:10" ht="21" customHeight="1">
      <c r="A74" s="138"/>
      <c r="B74" s="138"/>
      <c r="C74" s="138"/>
      <c r="D74" s="105"/>
      <c r="E74" s="105"/>
      <c r="F74" s="106"/>
      <c r="G74" s="59">
        <v>5</v>
      </c>
      <c r="H74" s="194"/>
      <c r="I74" s="134"/>
      <c r="J74" s="4"/>
    </row>
    <row r="75" spans="1:10">
      <c r="B75" s="4"/>
      <c r="C75" s="4"/>
      <c r="D75" s="4"/>
      <c r="E75" s="4"/>
      <c r="F75" s="4"/>
      <c r="G75" s="4"/>
      <c r="H75" s="66"/>
      <c r="I75" s="4"/>
      <c r="J75" s="4"/>
    </row>
    <row r="76" spans="1:10">
      <c r="B76" s="4"/>
      <c r="C76" s="4"/>
      <c r="D76" s="4"/>
      <c r="E76" s="4"/>
      <c r="F76" s="4"/>
      <c r="G76" s="4"/>
      <c r="H76" s="66"/>
      <c r="I76" s="4"/>
      <c r="J76" s="4"/>
    </row>
    <row r="77" spans="1:10">
      <c r="B77" s="4"/>
      <c r="C77" s="4"/>
      <c r="D77" s="4"/>
      <c r="E77" s="4"/>
      <c r="F77" s="4"/>
      <c r="G77" s="4"/>
      <c r="H77" s="66"/>
      <c r="I77" s="4"/>
      <c r="J77" s="4"/>
    </row>
    <row r="78" spans="1:10">
      <c r="B78" s="4"/>
      <c r="C78" s="4"/>
      <c r="D78" s="4"/>
      <c r="E78" s="4"/>
      <c r="F78" s="4"/>
      <c r="G78" s="4"/>
      <c r="H78" s="66"/>
      <c r="I78" s="4"/>
      <c r="J78" s="4"/>
    </row>
    <row r="79" spans="1:10">
      <c r="B79" s="4"/>
      <c r="C79" s="4"/>
      <c r="D79" s="4"/>
      <c r="E79" s="4"/>
      <c r="F79" s="4"/>
      <c r="G79" s="4"/>
      <c r="H79" s="66"/>
      <c r="I79" s="4"/>
      <c r="J79" s="4"/>
    </row>
    <row r="80" spans="1:10">
      <c r="B80" s="4"/>
      <c r="C80" s="4"/>
      <c r="D80" s="4"/>
      <c r="E80" s="4"/>
      <c r="F80" s="4"/>
      <c r="G80" s="4"/>
      <c r="H80" s="66"/>
      <c r="I80" s="4"/>
      <c r="J80" s="4"/>
    </row>
    <row r="81" spans="1:11">
      <c r="B81" s="4"/>
      <c r="C81" s="4"/>
      <c r="D81" s="4"/>
      <c r="E81" s="4"/>
      <c r="F81" s="4"/>
      <c r="G81" s="4"/>
      <c r="H81" s="66"/>
      <c r="I81" s="4"/>
      <c r="J81" s="4"/>
    </row>
    <row r="82" spans="1:11">
      <c r="B82" s="4"/>
      <c r="C82" s="4"/>
      <c r="D82" s="4"/>
      <c r="E82" s="4"/>
      <c r="F82" s="4"/>
      <c r="G82" s="4"/>
      <c r="H82" s="66"/>
      <c r="I82" s="4"/>
      <c r="J82" s="4"/>
    </row>
    <row r="83" spans="1:11">
      <c r="B83" s="4"/>
      <c r="C83" s="4"/>
      <c r="D83" s="4"/>
      <c r="E83" s="4"/>
      <c r="F83" s="4"/>
      <c r="G83" s="4"/>
      <c r="H83" s="66"/>
      <c r="I83" s="4"/>
      <c r="J83" s="4"/>
    </row>
    <row r="84" spans="1:11">
      <c r="B84" s="4"/>
      <c r="C84" s="4"/>
      <c r="D84" s="4"/>
      <c r="E84" s="4"/>
      <c r="F84" s="4"/>
      <c r="G84" s="4"/>
      <c r="H84" s="66"/>
      <c r="I84" s="4"/>
      <c r="J84" s="4"/>
    </row>
    <row r="85" spans="1:11">
      <c r="A85" s="65" t="s">
        <v>142</v>
      </c>
      <c r="B85" s="4"/>
      <c r="C85" s="4"/>
      <c r="D85" s="4"/>
      <c r="E85" s="4"/>
      <c r="F85" s="4"/>
      <c r="G85" s="4"/>
      <c r="H85" s="66"/>
      <c r="I85" s="4"/>
      <c r="J85" s="4"/>
    </row>
    <row r="86" spans="1:11" ht="18.75">
      <c r="A86" s="162" t="s">
        <v>6</v>
      </c>
      <c r="B86" s="162"/>
      <c r="C86" s="163">
        <f>C38</f>
        <v>241701</v>
      </c>
      <c r="D86" s="163"/>
      <c r="E86" s="163"/>
      <c r="F86" s="12" t="s">
        <v>7</v>
      </c>
      <c r="G86" s="163">
        <f>G38</f>
        <v>241882</v>
      </c>
      <c r="H86" s="163"/>
      <c r="I86" s="163"/>
      <c r="J86" s="4"/>
      <c r="K86" s="4"/>
    </row>
    <row r="88" spans="1:11" ht="21" customHeight="1">
      <c r="A88" s="187" t="s">
        <v>47</v>
      </c>
      <c r="B88" s="188"/>
      <c r="C88" s="184" t="s">
        <v>48</v>
      </c>
      <c r="D88" s="185"/>
      <c r="E88" s="185"/>
      <c r="F88" s="185"/>
      <c r="G88" s="186"/>
      <c r="H88" s="182" t="s">
        <v>11</v>
      </c>
      <c r="I88" s="180" t="s">
        <v>12</v>
      </c>
      <c r="J88" s="25" t="s">
        <v>13</v>
      </c>
    </row>
    <row r="89" spans="1:11">
      <c r="A89" s="189"/>
      <c r="B89" s="190"/>
      <c r="C89" s="26">
        <v>1</v>
      </c>
      <c r="D89" s="26">
        <v>2</v>
      </c>
      <c r="E89" s="26">
        <v>3</v>
      </c>
      <c r="F89" s="26">
        <v>4</v>
      </c>
      <c r="G89" s="26">
        <v>5</v>
      </c>
      <c r="H89" s="183"/>
      <c r="I89" s="181"/>
      <c r="J89" s="26" t="s">
        <v>121</v>
      </c>
    </row>
    <row r="90" spans="1:11" ht="114.75" customHeight="1">
      <c r="A90" s="157" t="s">
        <v>115</v>
      </c>
      <c r="B90" s="177"/>
      <c r="C90" s="159" t="s">
        <v>69</v>
      </c>
      <c r="D90" s="159" t="s">
        <v>70</v>
      </c>
      <c r="E90" s="159" t="s">
        <v>71</v>
      </c>
      <c r="F90" s="159" t="s">
        <v>72</v>
      </c>
      <c r="G90" s="159" t="s">
        <v>73</v>
      </c>
      <c r="H90" s="168">
        <v>0</v>
      </c>
      <c r="I90" s="171">
        <v>1</v>
      </c>
      <c r="J90" s="149">
        <f>IF(H90&gt;5,"คะแนนเกิน",H90*I90)</f>
        <v>0</v>
      </c>
    </row>
    <row r="91" spans="1:11" ht="21" customHeight="1">
      <c r="A91" s="174" t="s">
        <v>74</v>
      </c>
      <c r="B91" s="140"/>
      <c r="C91" s="160"/>
      <c r="D91" s="160"/>
      <c r="E91" s="160"/>
      <c r="F91" s="160"/>
      <c r="G91" s="160"/>
      <c r="H91" s="169"/>
      <c r="I91" s="172"/>
      <c r="J91" s="150"/>
    </row>
    <row r="92" spans="1:11" ht="73.5" customHeight="1">
      <c r="A92" s="175" t="s">
        <v>74</v>
      </c>
      <c r="B92" s="176"/>
      <c r="C92" s="161"/>
      <c r="D92" s="161"/>
      <c r="E92" s="161"/>
      <c r="F92" s="161"/>
      <c r="G92" s="161"/>
      <c r="H92" s="170"/>
      <c r="I92" s="173"/>
      <c r="J92" s="151"/>
    </row>
    <row r="93" spans="1:11" ht="21.75" thickBot="1">
      <c r="A93" s="154" t="s">
        <v>37</v>
      </c>
      <c r="B93" s="155"/>
      <c r="C93" s="155"/>
      <c r="D93" s="155"/>
      <c r="E93" s="155"/>
      <c r="F93" s="155"/>
      <c r="G93" s="156"/>
      <c r="H93" s="70">
        <f>SUM(H90:H90)</f>
        <v>0</v>
      </c>
      <c r="I93" s="20">
        <v>1</v>
      </c>
      <c r="J93" s="36">
        <f>SUM(J90:J90)</f>
        <v>0</v>
      </c>
    </row>
    <row r="94" spans="1:11" ht="21.75" thickTop="1">
      <c r="B94" s="4"/>
      <c r="C94" s="4"/>
      <c r="D94" s="4"/>
      <c r="E94" s="4"/>
      <c r="F94" s="4"/>
      <c r="G94" s="4"/>
      <c r="H94" s="66"/>
      <c r="I94" s="4"/>
      <c r="J94" s="4"/>
    </row>
    <row r="95" spans="1:11" ht="21" customHeight="1">
      <c r="A95" s="138" t="s">
        <v>68</v>
      </c>
      <c r="B95" s="138"/>
      <c r="C95" s="138"/>
      <c r="D95" s="139" t="s">
        <v>119</v>
      </c>
      <c r="E95" s="139"/>
      <c r="F95" s="140"/>
      <c r="G95" s="39">
        <f>J93</f>
        <v>0</v>
      </c>
      <c r="H95" s="141" t="s">
        <v>39</v>
      </c>
      <c r="I95" s="133">
        <f>G95*100/5</f>
        <v>0</v>
      </c>
      <c r="J95" s="4"/>
    </row>
    <row r="96" spans="1:11" ht="21" customHeight="1">
      <c r="A96" s="138"/>
      <c r="B96" s="138"/>
      <c r="C96" s="138"/>
      <c r="D96" s="139"/>
      <c r="E96" s="139"/>
      <c r="F96" s="140"/>
      <c r="G96" s="22">
        <v>5</v>
      </c>
      <c r="H96" s="141"/>
      <c r="I96" s="134"/>
      <c r="J96" s="4"/>
    </row>
    <row r="97" spans="1:10">
      <c r="A97" s="65" t="s">
        <v>142</v>
      </c>
      <c r="B97" s="4"/>
      <c r="C97" s="4"/>
      <c r="D97" s="4"/>
      <c r="E97" s="4"/>
      <c r="F97" s="4"/>
      <c r="G97" s="4"/>
      <c r="H97" s="66"/>
      <c r="I97" s="4"/>
      <c r="J97" s="4"/>
    </row>
    <row r="98" spans="1:10">
      <c r="A98" s="162" t="s">
        <v>40</v>
      </c>
      <c r="B98" s="162"/>
      <c r="C98" s="163">
        <v>241883</v>
      </c>
      <c r="D98" s="163"/>
      <c r="E98" s="163"/>
      <c r="F98" s="12" t="s">
        <v>7</v>
      </c>
      <c r="G98" s="163">
        <v>242065</v>
      </c>
      <c r="H98" s="163"/>
      <c r="I98" s="163"/>
      <c r="J98" s="4"/>
    </row>
    <row r="100" spans="1:10">
      <c r="A100" s="164" t="s">
        <v>47</v>
      </c>
      <c r="B100" s="164"/>
      <c r="C100" s="165" t="s">
        <v>48</v>
      </c>
      <c r="D100" s="165"/>
      <c r="E100" s="165"/>
      <c r="F100" s="165"/>
      <c r="G100" s="165"/>
      <c r="H100" s="166" t="s">
        <v>11</v>
      </c>
      <c r="I100" s="167" t="s">
        <v>12</v>
      </c>
      <c r="J100" s="25" t="s">
        <v>13</v>
      </c>
    </row>
    <row r="101" spans="1:10">
      <c r="A101" s="164"/>
      <c r="B101" s="164"/>
      <c r="C101" s="26">
        <v>1</v>
      </c>
      <c r="D101" s="26">
        <v>2</v>
      </c>
      <c r="E101" s="26">
        <v>3</v>
      </c>
      <c r="F101" s="26">
        <v>4</v>
      </c>
      <c r="G101" s="26">
        <v>5</v>
      </c>
      <c r="H101" s="166"/>
      <c r="I101" s="164"/>
      <c r="J101" s="26" t="s">
        <v>121</v>
      </c>
    </row>
    <row r="102" spans="1:10" ht="115.5" customHeight="1">
      <c r="A102" s="157" t="s">
        <v>115</v>
      </c>
      <c r="B102" s="158"/>
      <c r="C102" s="159" t="s">
        <v>69</v>
      </c>
      <c r="D102" s="159" t="s">
        <v>70</v>
      </c>
      <c r="E102" s="159" t="s">
        <v>71</v>
      </c>
      <c r="F102" s="159" t="s">
        <v>72</v>
      </c>
      <c r="G102" s="159" t="s">
        <v>73</v>
      </c>
      <c r="H102" s="168">
        <v>0</v>
      </c>
      <c r="I102" s="171">
        <v>1</v>
      </c>
      <c r="J102" s="149">
        <f>IF(H102&gt;5,"คะแนนเกิน",H102*I102)</f>
        <v>0</v>
      </c>
    </row>
    <row r="103" spans="1:10" ht="42.75" customHeight="1">
      <c r="A103" s="152" t="s">
        <v>74</v>
      </c>
      <c r="B103" s="152"/>
      <c r="C103" s="160"/>
      <c r="D103" s="160"/>
      <c r="E103" s="160"/>
      <c r="F103" s="160"/>
      <c r="G103" s="160"/>
      <c r="H103" s="169"/>
      <c r="I103" s="172"/>
      <c r="J103" s="150"/>
    </row>
    <row r="104" spans="1:10">
      <c r="A104" s="153" t="s">
        <v>74</v>
      </c>
      <c r="B104" s="153"/>
      <c r="C104" s="161"/>
      <c r="D104" s="161"/>
      <c r="E104" s="161"/>
      <c r="F104" s="161"/>
      <c r="G104" s="161"/>
      <c r="H104" s="170"/>
      <c r="I104" s="173"/>
      <c r="J104" s="151"/>
    </row>
    <row r="105" spans="1:10" ht="21.75" thickBot="1">
      <c r="A105" s="154" t="s">
        <v>37</v>
      </c>
      <c r="B105" s="155"/>
      <c r="C105" s="155"/>
      <c r="D105" s="155"/>
      <c r="E105" s="155"/>
      <c r="F105" s="155"/>
      <c r="G105" s="156"/>
      <c r="H105" s="70">
        <f>SUM(H102:H102)</f>
        <v>0</v>
      </c>
      <c r="I105" s="20">
        <v>1</v>
      </c>
      <c r="J105" s="36">
        <f>SUM(J102:J102)</f>
        <v>0</v>
      </c>
    </row>
    <row r="106" spans="1:10" ht="21.75" thickTop="1">
      <c r="B106" s="4"/>
      <c r="C106" s="4"/>
      <c r="D106" s="4"/>
      <c r="E106" s="4"/>
      <c r="F106" s="4"/>
      <c r="G106" s="4"/>
      <c r="H106" s="66"/>
      <c r="I106" s="4"/>
      <c r="J106" s="4"/>
    </row>
    <row r="107" spans="1:10">
      <c r="A107" s="138" t="s">
        <v>68</v>
      </c>
      <c r="B107" s="138"/>
      <c r="C107" s="138"/>
      <c r="D107" s="139" t="s">
        <v>119</v>
      </c>
      <c r="E107" s="139"/>
      <c r="F107" s="140"/>
      <c r="G107" s="40">
        <f>J105</f>
        <v>0</v>
      </c>
      <c r="H107" s="141" t="s">
        <v>39</v>
      </c>
      <c r="I107" s="133">
        <f>G107*100/5</f>
        <v>0</v>
      </c>
      <c r="J107" s="4"/>
    </row>
    <row r="108" spans="1:10">
      <c r="A108" s="138"/>
      <c r="B108" s="138"/>
      <c r="C108" s="138"/>
      <c r="D108" s="139"/>
      <c r="E108" s="139"/>
      <c r="F108" s="140"/>
      <c r="G108" s="38">
        <v>5</v>
      </c>
      <c r="H108" s="141"/>
      <c r="I108" s="134"/>
      <c r="J108" s="4"/>
    </row>
    <row r="109" spans="1:10" ht="26.25">
      <c r="A109" s="62"/>
      <c r="B109" s="62"/>
      <c r="C109" s="62"/>
      <c r="D109" s="63"/>
      <c r="E109" s="63"/>
      <c r="F109" s="63"/>
      <c r="G109" s="99"/>
      <c r="H109" s="100"/>
      <c r="I109" s="101"/>
      <c r="J109" s="4"/>
    </row>
    <row r="110" spans="1:10">
      <c r="A110" s="142" t="s">
        <v>75</v>
      </c>
      <c r="B110" s="142"/>
      <c r="C110" s="142"/>
      <c r="D110" s="142"/>
      <c r="E110" s="142"/>
      <c r="F110" s="142"/>
      <c r="G110" s="142"/>
      <c r="H110" s="142"/>
      <c r="I110" s="142"/>
      <c r="J110" s="142"/>
    </row>
    <row r="111" spans="1:10">
      <c r="A111" s="41"/>
      <c r="B111" s="41"/>
      <c r="C111" s="41"/>
      <c r="D111" s="41"/>
      <c r="E111" s="41"/>
      <c r="F111" s="41"/>
      <c r="G111" s="41"/>
      <c r="H111" s="74"/>
      <c r="I111" s="41"/>
      <c r="J111" s="41"/>
    </row>
    <row r="112" spans="1:10">
      <c r="A112" s="143" t="s">
        <v>76</v>
      </c>
      <c r="B112" s="144"/>
      <c r="C112" s="145"/>
      <c r="D112" s="105" t="s">
        <v>77</v>
      </c>
      <c r="E112" s="105"/>
      <c r="F112" s="105"/>
      <c r="G112" s="105"/>
      <c r="H112" s="75">
        <f>I51+G73</f>
        <v>0</v>
      </c>
      <c r="I112" s="132" t="s">
        <v>43</v>
      </c>
      <c r="J112" s="133">
        <f>IF(I51=0,H112,H112/2)</f>
        <v>0</v>
      </c>
    </row>
    <row r="113" spans="1:11">
      <c r="A113" s="146"/>
      <c r="B113" s="147"/>
      <c r="C113" s="148"/>
      <c r="D113" s="105"/>
      <c r="E113" s="105"/>
      <c r="F113" s="105"/>
      <c r="G113" s="105"/>
      <c r="H113" s="76">
        <v>2</v>
      </c>
      <c r="I113" s="132"/>
      <c r="J113" s="134"/>
    </row>
    <row r="115" spans="1:11">
      <c r="A115" s="129" t="s">
        <v>76</v>
      </c>
      <c r="B115" s="130"/>
      <c r="C115" s="131"/>
      <c r="D115" s="105" t="s">
        <v>77</v>
      </c>
      <c r="E115" s="105"/>
      <c r="F115" s="105"/>
      <c r="G115" s="105"/>
      <c r="H115" s="75">
        <f>I95+I107</f>
        <v>0</v>
      </c>
      <c r="I115" s="132" t="s">
        <v>43</v>
      </c>
      <c r="J115" s="133">
        <f>IF(I95=0,H115,H115/2)</f>
        <v>0</v>
      </c>
    </row>
    <row r="116" spans="1:11">
      <c r="A116" s="135" t="s">
        <v>78</v>
      </c>
      <c r="B116" s="136"/>
      <c r="C116" s="137"/>
      <c r="D116" s="105"/>
      <c r="E116" s="105"/>
      <c r="F116" s="105"/>
      <c r="G116" s="105"/>
      <c r="H116" s="76">
        <v>2</v>
      </c>
      <c r="I116" s="132"/>
      <c r="J116" s="134"/>
    </row>
    <row r="118" spans="1:11" ht="15.75">
      <c r="A118" s="23" t="s">
        <v>44</v>
      </c>
      <c r="B118" s="24" t="s">
        <v>79</v>
      </c>
      <c r="C118" s="24"/>
      <c r="D118" s="24"/>
      <c r="E118" s="24"/>
      <c r="F118" s="24"/>
      <c r="G118" s="24"/>
      <c r="H118" s="73"/>
      <c r="I118" s="24"/>
      <c r="J118" s="24"/>
      <c r="K118" s="24"/>
    </row>
    <row r="119" spans="1:11">
      <c r="A119" s="5" t="s">
        <v>127</v>
      </c>
    </row>
    <row r="121" spans="1:11" ht="18.75">
      <c r="A121" s="115" t="s">
        <v>80</v>
      </c>
      <c r="B121" s="115"/>
      <c r="C121" s="115"/>
      <c r="D121" s="115"/>
      <c r="E121" s="38" t="s">
        <v>81</v>
      </c>
      <c r="F121" s="38" t="s">
        <v>82</v>
      </c>
      <c r="G121" s="115" t="s">
        <v>128</v>
      </c>
      <c r="H121" s="115"/>
      <c r="I121" s="115"/>
      <c r="J121" s="115"/>
      <c r="K121" s="12"/>
    </row>
    <row r="122" spans="1:11" ht="18.75">
      <c r="A122" s="128" t="s">
        <v>83</v>
      </c>
      <c r="B122" s="128"/>
      <c r="C122" s="128"/>
      <c r="D122" s="128"/>
      <c r="E122" s="42">
        <f>J33</f>
        <v>0</v>
      </c>
      <c r="F122" s="43">
        <v>0.8</v>
      </c>
      <c r="G122" s="115">
        <f>E122*F122</f>
        <v>0</v>
      </c>
      <c r="H122" s="115"/>
      <c r="I122" s="115"/>
      <c r="J122" s="115"/>
      <c r="K122" s="4"/>
    </row>
    <row r="123" spans="1:11" ht="18.75">
      <c r="A123" s="128" t="s">
        <v>84</v>
      </c>
      <c r="B123" s="128"/>
      <c r="C123" s="128"/>
      <c r="D123" s="128"/>
      <c r="E123" s="42">
        <f>J112</f>
        <v>0</v>
      </c>
      <c r="F123" s="43">
        <v>0.1</v>
      </c>
      <c r="G123" s="115">
        <f>E123*F123</f>
        <v>0</v>
      </c>
      <c r="H123" s="115"/>
      <c r="I123" s="115"/>
      <c r="J123" s="115"/>
      <c r="K123" s="4"/>
    </row>
    <row r="124" spans="1:11" ht="18.75">
      <c r="A124" s="128" t="s">
        <v>85</v>
      </c>
      <c r="B124" s="128"/>
      <c r="C124" s="128"/>
      <c r="D124" s="128"/>
      <c r="E124" s="42">
        <f>J115</f>
        <v>0</v>
      </c>
      <c r="F124" s="43">
        <v>0.1</v>
      </c>
      <c r="G124" s="115">
        <f>E124*F124</f>
        <v>0</v>
      </c>
      <c r="H124" s="115"/>
      <c r="I124" s="115"/>
      <c r="J124" s="115"/>
      <c r="K124" s="4"/>
    </row>
    <row r="125" spans="1:11" ht="18.75">
      <c r="A125" s="122" t="s">
        <v>37</v>
      </c>
      <c r="B125" s="122"/>
      <c r="C125" s="122"/>
      <c r="D125" s="122"/>
      <c r="E125" s="122"/>
      <c r="F125" s="43">
        <v>1</v>
      </c>
      <c r="G125" s="123">
        <f>SUM(G122:G124)</f>
        <v>0</v>
      </c>
      <c r="H125" s="124"/>
      <c r="I125" s="124"/>
      <c r="J125" s="125"/>
      <c r="K125" s="4"/>
    </row>
    <row r="126" spans="1:11">
      <c r="A126" s="44" t="s">
        <v>86</v>
      </c>
    </row>
    <row r="127" spans="1:11" ht="18.75">
      <c r="A127" s="4"/>
      <c r="B127" s="4"/>
      <c r="C127" s="123" t="s">
        <v>145</v>
      </c>
      <c r="D127" s="124"/>
      <c r="E127" s="124"/>
      <c r="F127" s="124"/>
      <c r="G127" s="124"/>
      <c r="H127" s="125"/>
      <c r="I127" s="4"/>
      <c r="J127" s="4"/>
      <c r="K127" s="4"/>
    </row>
    <row r="128" spans="1:11" ht="18.75">
      <c r="A128" s="4"/>
      <c r="B128" s="4"/>
      <c r="C128" s="115" t="s">
        <v>87</v>
      </c>
      <c r="D128" s="115"/>
      <c r="E128" s="115"/>
      <c r="F128" s="115" t="s">
        <v>0</v>
      </c>
      <c r="G128" s="115"/>
      <c r="H128" s="115"/>
      <c r="I128" s="4"/>
      <c r="J128" s="4"/>
      <c r="K128" s="4"/>
    </row>
    <row r="129" spans="1:11" ht="18.75">
      <c r="A129" s="4"/>
      <c r="B129" s="4"/>
      <c r="C129" s="126" t="s">
        <v>88</v>
      </c>
      <c r="D129" s="126"/>
      <c r="E129" s="126"/>
      <c r="F129" s="127" t="s">
        <v>89</v>
      </c>
      <c r="G129" s="127"/>
      <c r="H129" s="127"/>
      <c r="I129" s="4"/>
      <c r="J129" s="4"/>
      <c r="K129" s="4"/>
    </row>
    <row r="130" spans="1:11" ht="18.75">
      <c r="A130" s="4"/>
      <c r="B130" s="4"/>
      <c r="C130" s="120" t="s">
        <v>90</v>
      </c>
      <c r="D130" s="120"/>
      <c r="E130" s="120"/>
      <c r="F130" s="121" t="s">
        <v>91</v>
      </c>
      <c r="G130" s="121"/>
      <c r="H130" s="121"/>
      <c r="I130" s="4"/>
      <c r="J130" s="4"/>
      <c r="K130" s="4"/>
    </row>
    <row r="131" spans="1:11" ht="18.75">
      <c r="A131" s="4"/>
      <c r="B131" s="4"/>
      <c r="C131" s="120" t="s">
        <v>92</v>
      </c>
      <c r="D131" s="120"/>
      <c r="E131" s="120"/>
      <c r="F131" s="121" t="s">
        <v>93</v>
      </c>
      <c r="G131" s="121"/>
      <c r="H131" s="121"/>
      <c r="I131" s="4"/>
      <c r="J131" s="4"/>
      <c r="K131" s="4"/>
    </row>
    <row r="132" spans="1:11" ht="18.75">
      <c r="A132" s="4"/>
      <c r="B132" s="4"/>
      <c r="C132" s="120" t="s">
        <v>94</v>
      </c>
      <c r="D132" s="120"/>
      <c r="E132" s="120"/>
      <c r="F132" s="121" t="s">
        <v>95</v>
      </c>
      <c r="G132" s="121"/>
      <c r="H132" s="121"/>
      <c r="I132" s="4"/>
      <c r="J132" s="4"/>
      <c r="K132" s="4"/>
    </row>
    <row r="133" spans="1:11" ht="18.75">
      <c r="A133" s="4"/>
      <c r="B133" s="4"/>
      <c r="C133" s="116" t="s">
        <v>96</v>
      </c>
      <c r="D133" s="116"/>
      <c r="E133" s="116"/>
      <c r="F133" s="117" t="s">
        <v>97</v>
      </c>
      <c r="G133" s="117"/>
      <c r="H133" s="117"/>
      <c r="I133" s="4"/>
      <c r="J133" s="4"/>
      <c r="K133" s="4"/>
    </row>
    <row r="134" spans="1:11">
      <c r="A134" s="118" t="s">
        <v>86</v>
      </c>
      <c r="B134" s="119"/>
      <c r="C134" s="2" t="s">
        <v>129</v>
      </c>
      <c r="D134" s="2" t="s">
        <v>130</v>
      </c>
      <c r="E134" s="2" t="s">
        <v>131</v>
      </c>
      <c r="F134" s="2" t="s">
        <v>132</v>
      </c>
      <c r="G134" s="2" t="s">
        <v>133</v>
      </c>
    </row>
    <row r="136" spans="1:11">
      <c r="A136" s="5" t="s">
        <v>98</v>
      </c>
    </row>
    <row r="137" spans="1:11">
      <c r="A137" s="114" t="s">
        <v>99</v>
      </c>
      <c r="B137" s="114"/>
      <c r="C137" s="114"/>
      <c r="D137" s="114"/>
      <c r="E137" s="114"/>
      <c r="F137" s="114"/>
      <c r="G137" s="114"/>
      <c r="H137" s="114"/>
      <c r="I137" s="114"/>
      <c r="J137" s="114"/>
    </row>
    <row r="138" spans="1:11">
      <c r="A138" s="114" t="s">
        <v>99</v>
      </c>
      <c r="B138" s="114"/>
      <c r="C138" s="114"/>
      <c r="D138" s="114"/>
      <c r="E138" s="114"/>
      <c r="F138" s="114"/>
      <c r="G138" s="114"/>
      <c r="H138" s="114"/>
      <c r="I138" s="114"/>
      <c r="J138" s="114"/>
    </row>
    <row r="139" spans="1:11">
      <c r="A139" s="114" t="s">
        <v>99</v>
      </c>
      <c r="B139" s="114"/>
      <c r="C139" s="114"/>
      <c r="D139" s="114"/>
      <c r="E139" s="114"/>
      <c r="F139" s="114"/>
      <c r="G139" s="114"/>
      <c r="H139" s="114"/>
      <c r="I139" s="114"/>
      <c r="J139" s="114"/>
    </row>
    <row r="140" spans="1:11">
      <c r="A140" s="114" t="s">
        <v>99</v>
      </c>
      <c r="B140" s="114"/>
      <c r="C140" s="114"/>
      <c r="D140" s="114"/>
      <c r="E140" s="114"/>
      <c r="F140" s="114"/>
      <c r="G140" s="114"/>
      <c r="H140" s="114"/>
      <c r="I140" s="114"/>
      <c r="J140" s="114"/>
    </row>
    <row r="141" spans="1:11">
      <c r="A141" s="61"/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1">
      <c r="A142" s="61"/>
      <c r="B142" s="61"/>
      <c r="C142" s="61"/>
      <c r="D142" s="61"/>
      <c r="E142" s="61"/>
      <c r="F142" s="61"/>
      <c r="G142" s="61"/>
      <c r="H142" s="61"/>
      <c r="I142" s="61"/>
      <c r="J142" s="61"/>
    </row>
    <row r="143" spans="1:11">
      <c r="A143" s="61"/>
      <c r="B143" s="61"/>
      <c r="C143" s="61"/>
      <c r="D143" s="61"/>
      <c r="E143" s="61"/>
      <c r="F143" s="61"/>
      <c r="G143" s="61"/>
      <c r="H143" s="61"/>
      <c r="I143" s="61"/>
      <c r="J143" s="61"/>
    </row>
    <row r="144" spans="1:11">
      <c r="A144" s="61"/>
      <c r="B144" s="61"/>
      <c r="C144" s="61"/>
      <c r="D144" s="61"/>
      <c r="E144" s="61"/>
      <c r="F144" s="61"/>
      <c r="G144" s="61"/>
      <c r="H144" s="61"/>
      <c r="I144" s="61"/>
      <c r="J144" s="61"/>
    </row>
    <row r="145" spans="1:11">
      <c r="A145" s="61"/>
      <c r="B145" s="61"/>
      <c r="C145" s="61"/>
      <c r="D145" s="61"/>
      <c r="E145" s="61"/>
      <c r="F145" s="61"/>
      <c r="G145" s="61"/>
      <c r="H145" s="61"/>
      <c r="I145" s="61"/>
      <c r="J145" s="61"/>
    </row>
    <row r="146" spans="1:11">
      <c r="A146" s="61"/>
      <c r="B146" s="61"/>
      <c r="C146" s="61"/>
      <c r="D146" s="61"/>
      <c r="E146" s="61"/>
      <c r="F146" s="61"/>
      <c r="G146" s="61"/>
      <c r="H146" s="61"/>
      <c r="I146" s="61"/>
      <c r="J146" s="61"/>
    </row>
    <row r="147" spans="1:11">
      <c r="A147" s="61"/>
      <c r="B147" s="61"/>
      <c r="C147" s="61"/>
      <c r="D147" s="61"/>
      <c r="E147" s="61"/>
      <c r="F147" s="61"/>
      <c r="G147" s="61"/>
      <c r="H147" s="61"/>
      <c r="I147" s="61"/>
      <c r="J147" s="61"/>
    </row>
    <row r="148" spans="1:11" ht="18.75">
      <c r="A148" s="5" t="s">
        <v>134</v>
      </c>
      <c r="B148" s="4"/>
      <c r="C148" s="4"/>
      <c r="D148" s="4"/>
      <c r="E148" s="4"/>
      <c r="F148" s="4"/>
      <c r="G148" s="4"/>
      <c r="H148" s="66"/>
      <c r="I148" s="4"/>
      <c r="J148" s="4"/>
      <c r="K148" s="4"/>
    </row>
    <row r="149" spans="1:11" ht="18.75">
      <c r="A149" s="115" t="s">
        <v>100</v>
      </c>
      <c r="B149" s="115"/>
      <c r="C149" s="115"/>
      <c r="D149" s="115"/>
      <c r="E149" s="115"/>
      <c r="F149" s="115" t="s">
        <v>101</v>
      </c>
      <c r="G149" s="115"/>
      <c r="H149" s="115"/>
      <c r="I149" s="115"/>
      <c r="J149" s="115"/>
      <c r="K149" s="4"/>
    </row>
    <row r="150" spans="1:11" ht="18.75">
      <c r="A150" s="45" t="s">
        <v>102</v>
      </c>
      <c r="B150" s="46"/>
      <c r="C150" s="46"/>
      <c r="D150" s="46"/>
      <c r="E150" s="47"/>
      <c r="F150" s="45" t="s">
        <v>102</v>
      </c>
      <c r="G150" s="46"/>
      <c r="H150" s="77"/>
      <c r="I150" s="46"/>
      <c r="J150" s="47"/>
      <c r="K150" s="6"/>
    </row>
    <row r="151" spans="1:11" ht="18.75">
      <c r="A151" s="48" t="s">
        <v>103</v>
      </c>
      <c r="B151" s="49" t="s">
        <v>104</v>
      </c>
      <c r="C151" s="49"/>
      <c r="D151" s="49"/>
      <c r="E151" s="50"/>
      <c r="F151" s="48" t="s">
        <v>103</v>
      </c>
      <c r="G151" s="49" t="s">
        <v>104</v>
      </c>
      <c r="H151" s="78"/>
      <c r="I151" s="49"/>
      <c r="J151" s="50"/>
      <c r="K151" s="6"/>
    </row>
    <row r="152" spans="1:11" ht="18.75">
      <c r="A152" s="51"/>
      <c r="B152" s="105" t="s">
        <v>105</v>
      </c>
      <c r="C152" s="105"/>
      <c r="D152" s="105"/>
      <c r="E152" s="106"/>
      <c r="F152" s="51"/>
      <c r="G152" s="105" t="s">
        <v>105</v>
      </c>
      <c r="H152" s="105"/>
      <c r="I152" s="105"/>
      <c r="J152" s="106"/>
      <c r="K152" s="6"/>
    </row>
    <row r="153" spans="1:11" ht="18.75">
      <c r="A153" s="51"/>
      <c r="B153" s="105" t="s">
        <v>136</v>
      </c>
      <c r="C153" s="105"/>
      <c r="D153" s="105"/>
      <c r="E153" s="106"/>
      <c r="F153" s="51"/>
      <c r="G153" s="105" t="s">
        <v>136</v>
      </c>
      <c r="H153" s="105"/>
      <c r="I153" s="105"/>
      <c r="J153" s="106"/>
      <c r="K153" s="6"/>
    </row>
    <row r="154" spans="1:11" ht="18.75">
      <c r="A154" s="51"/>
      <c r="B154" s="105" t="s">
        <v>137</v>
      </c>
      <c r="C154" s="105"/>
      <c r="D154" s="105"/>
      <c r="E154" s="106"/>
      <c r="F154" s="51"/>
      <c r="G154" s="105" t="s">
        <v>137</v>
      </c>
      <c r="H154" s="105"/>
      <c r="I154" s="105"/>
      <c r="J154" s="106"/>
      <c r="K154" s="6"/>
    </row>
    <row r="155" spans="1:11" ht="18.75">
      <c r="A155" s="51"/>
      <c r="B155" s="105" t="s">
        <v>106</v>
      </c>
      <c r="C155" s="105"/>
      <c r="D155" s="105"/>
      <c r="E155" s="106"/>
      <c r="F155" s="51"/>
      <c r="G155" s="105" t="s">
        <v>106</v>
      </c>
      <c r="H155" s="105"/>
      <c r="I155" s="105"/>
      <c r="J155" s="106"/>
      <c r="K155" s="6"/>
    </row>
    <row r="156" spans="1:11" ht="18.75">
      <c r="A156" s="52" t="s">
        <v>107</v>
      </c>
      <c r="B156" s="49"/>
      <c r="C156" s="49"/>
      <c r="D156" s="49"/>
      <c r="E156" s="50"/>
      <c r="F156" s="52" t="s">
        <v>107</v>
      </c>
      <c r="G156" s="49"/>
      <c r="H156" s="78"/>
      <c r="I156" s="49"/>
      <c r="J156" s="50"/>
      <c r="K156" s="6"/>
    </row>
    <row r="157" spans="1:11" ht="18.75">
      <c r="A157" s="48" t="s">
        <v>103</v>
      </c>
      <c r="B157" s="49" t="s">
        <v>108</v>
      </c>
      <c r="C157" s="49"/>
      <c r="D157" s="49"/>
      <c r="E157" s="50"/>
      <c r="F157" s="48" t="s">
        <v>103</v>
      </c>
      <c r="G157" s="49" t="s">
        <v>108</v>
      </c>
      <c r="H157" s="78"/>
      <c r="I157" s="49"/>
      <c r="J157" s="50"/>
      <c r="K157" s="6"/>
    </row>
    <row r="158" spans="1:11" ht="18.75">
      <c r="A158" s="51"/>
      <c r="B158" s="105" t="s">
        <v>105</v>
      </c>
      <c r="C158" s="105"/>
      <c r="D158" s="105"/>
      <c r="E158" s="106"/>
      <c r="F158" s="51"/>
      <c r="G158" s="105" t="s">
        <v>105</v>
      </c>
      <c r="H158" s="105"/>
      <c r="I158" s="105"/>
      <c r="J158" s="106"/>
      <c r="K158" s="6"/>
    </row>
    <row r="159" spans="1:11" ht="18.75">
      <c r="A159" s="51"/>
      <c r="B159" s="105" t="s">
        <v>136</v>
      </c>
      <c r="C159" s="105"/>
      <c r="D159" s="105"/>
      <c r="E159" s="106"/>
      <c r="F159" s="51"/>
      <c r="G159" s="105" t="s">
        <v>136</v>
      </c>
      <c r="H159" s="105"/>
      <c r="I159" s="105"/>
      <c r="J159" s="106"/>
      <c r="K159" s="6"/>
    </row>
    <row r="160" spans="1:11" ht="18.75">
      <c r="A160" s="51"/>
      <c r="B160" s="105" t="s">
        <v>137</v>
      </c>
      <c r="C160" s="105"/>
      <c r="D160" s="105"/>
      <c r="E160" s="106"/>
      <c r="F160" s="51"/>
      <c r="G160" s="105" t="s">
        <v>137</v>
      </c>
      <c r="H160" s="105"/>
      <c r="I160" s="105"/>
      <c r="J160" s="106"/>
      <c r="K160" s="6"/>
    </row>
    <row r="161" spans="1:11" ht="18.75">
      <c r="A161" s="51"/>
      <c r="B161" s="105" t="s">
        <v>106</v>
      </c>
      <c r="C161" s="105"/>
      <c r="D161" s="105"/>
      <c r="E161" s="106"/>
      <c r="F161" s="51"/>
      <c r="G161" s="105" t="s">
        <v>106</v>
      </c>
      <c r="H161" s="105"/>
      <c r="I161" s="105"/>
      <c r="J161" s="106"/>
      <c r="K161" s="6"/>
    </row>
    <row r="162" spans="1:11" ht="18.75">
      <c r="A162" s="110"/>
      <c r="B162" s="111"/>
      <c r="C162" s="111"/>
      <c r="D162" s="111"/>
      <c r="E162" s="112"/>
      <c r="F162" s="110"/>
      <c r="G162" s="111"/>
      <c r="H162" s="111"/>
      <c r="I162" s="111"/>
      <c r="J162" s="112"/>
      <c r="K162" s="6"/>
    </row>
    <row r="163" spans="1:11" ht="18.75">
      <c r="A163" s="6"/>
      <c r="B163" s="6"/>
      <c r="C163" s="6"/>
      <c r="D163" s="6"/>
      <c r="E163" s="6"/>
      <c r="F163" s="6"/>
      <c r="G163" s="6"/>
      <c r="H163" s="79"/>
      <c r="I163" s="6"/>
      <c r="J163" s="6"/>
      <c r="K163" s="6"/>
    </row>
    <row r="164" spans="1:11" ht="18.75">
      <c r="A164" s="53" t="s">
        <v>135</v>
      </c>
      <c r="B164" s="6"/>
      <c r="C164" s="6"/>
      <c r="D164" s="6"/>
      <c r="E164" s="6"/>
      <c r="F164" s="6"/>
      <c r="G164" s="6"/>
      <c r="H164" s="79"/>
      <c r="I164" s="6"/>
      <c r="J164" s="6"/>
      <c r="K164" s="6"/>
    </row>
    <row r="165" spans="1:11" ht="18.75">
      <c r="A165" s="113" t="s">
        <v>100</v>
      </c>
      <c r="B165" s="113"/>
      <c r="C165" s="113"/>
      <c r="D165" s="113"/>
      <c r="E165" s="113"/>
      <c r="F165" s="113" t="s">
        <v>101</v>
      </c>
      <c r="G165" s="113"/>
      <c r="H165" s="113"/>
      <c r="I165" s="113"/>
      <c r="J165" s="113"/>
      <c r="K165" s="6"/>
    </row>
    <row r="166" spans="1:11" ht="18.75">
      <c r="A166" s="45" t="s">
        <v>138</v>
      </c>
      <c r="B166" s="46"/>
      <c r="C166" s="46"/>
      <c r="D166" s="46"/>
      <c r="E166" s="47"/>
      <c r="F166" s="45" t="s">
        <v>139</v>
      </c>
      <c r="G166" s="46"/>
      <c r="H166" s="77"/>
      <c r="I166" s="46"/>
      <c r="J166" s="47"/>
      <c r="K166" s="6"/>
    </row>
    <row r="167" spans="1:11" ht="18.75">
      <c r="A167" s="48" t="s">
        <v>103</v>
      </c>
      <c r="B167" s="49" t="s">
        <v>109</v>
      </c>
      <c r="C167" s="49"/>
      <c r="D167" s="49"/>
      <c r="E167" s="50"/>
      <c r="F167" s="48" t="s">
        <v>103</v>
      </c>
      <c r="G167" s="49" t="s">
        <v>109</v>
      </c>
      <c r="H167" s="78"/>
      <c r="I167" s="49"/>
      <c r="J167" s="50"/>
      <c r="K167" s="6"/>
    </row>
    <row r="168" spans="1:11" ht="18.75">
      <c r="A168" s="48" t="s">
        <v>103</v>
      </c>
      <c r="B168" s="49" t="s">
        <v>110</v>
      </c>
      <c r="C168" s="49"/>
      <c r="D168" s="49"/>
      <c r="E168" s="50"/>
      <c r="F168" s="48" t="s">
        <v>103</v>
      </c>
      <c r="G168" s="49" t="s">
        <v>111</v>
      </c>
      <c r="H168" s="78"/>
      <c r="I168" s="49"/>
      <c r="J168" s="50"/>
      <c r="K168" s="6"/>
    </row>
    <row r="169" spans="1:11" ht="18.75">
      <c r="A169" s="107" t="s">
        <v>112</v>
      </c>
      <c r="B169" s="105"/>
      <c r="C169" s="105"/>
      <c r="D169" s="105"/>
      <c r="E169" s="106"/>
      <c r="F169" s="107" t="s">
        <v>112</v>
      </c>
      <c r="G169" s="105"/>
      <c r="H169" s="105"/>
      <c r="I169" s="105"/>
      <c r="J169" s="106"/>
      <c r="K169" s="6"/>
    </row>
    <row r="170" spans="1:11" ht="18.75">
      <c r="A170" s="107" t="s">
        <v>112</v>
      </c>
      <c r="B170" s="105"/>
      <c r="C170" s="105"/>
      <c r="D170" s="105"/>
      <c r="E170" s="106"/>
      <c r="F170" s="107" t="s">
        <v>112</v>
      </c>
      <c r="G170" s="105"/>
      <c r="H170" s="105"/>
      <c r="I170" s="105"/>
      <c r="J170" s="106"/>
      <c r="K170" s="6"/>
    </row>
    <row r="171" spans="1:11" ht="18.75">
      <c r="A171" s="51"/>
      <c r="B171" s="105" t="s">
        <v>105</v>
      </c>
      <c r="C171" s="105"/>
      <c r="D171" s="105"/>
      <c r="E171" s="106"/>
      <c r="F171" s="51"/>
      <c r="G171" s="105" t="s">
        <v>105</v>
      </c>
      <c r="H171" s="105"/>
      <c r="I171" s="105"/>
      <c r="J171" s="106"/>
      <c r="K171" s="6"/>
    </row>
    <row r="172" spans="1:11" ht="18.75">
      <c r="A172" s="51"/>
      <c r="B172" s="105" t="s">
        <v>136</v>
      </c>
      <c r="C172" s="105"/>
      <c r="D172" s="105"/>
      <c r="E172" s="106"/>
      <c r="F172" s="51"/>
      <c r="G172" s="105" t="s">
        <v>136</v>
      </c>
      <c r="H172" s="105"/>
      <c r="I172" s="105"/>
      <c r="J172" s="106"/>
      <c r="K172" s="6"/>
    </row>
    <row r="173" spans="1:11" ht="18.75">
      <c r="A173" s="51"/>
      <c r="B173" s="105" t="s">
        <v>137</v>
      </c>
      <c r="C173" s="105"/>
      <c r="D173" s="105"/>
      <c r="E173" s="106"/>
      <c r="F173" s="51"/>
      <c r="G173" s="105" t="s">
        <v>137</v>
      </c>
      <c r="H173" s="105"/>
      <c r="I173" s="105"/>
      <c r="J173" s="106"/>
      <c r="K173" s="6"/>
    </row>
    <row r="174" spans="1:11" ht="18.75">
      <c r="A174" s="51"/>
      <c r="B174" s="105" t="s">
        <v>106</v>
      </c>
      <c r="C174" s="105"/>
      <c r="D174" s="105"/>
      <c r="E174" s="106"/>
      <c r="F174" s="51"/>
      <c r="G174" s="105" t="s">
        <v>106</v>
      </c>
      <c r="H174" s="105"/>
      <c r="I174" s="105"/>
      <c r="J174" s="106"/>
      <c r="K174" s="6"/>
    </row>
    <row r="175" spans="1:11" ht="18.75">
      <c r="A175" s="51"/>
      <c r="B175" s="49"/>
      <c r="C175" s="49"/>
      <c r="D175" s="49"/>
      <c r="E175" s="50"/>
      <c r="F175" s="51"/>
      <c r="G175" s="49"/>
      <c r="H175" s="78"/>
      <c r="I175" s="49"/>
      <c r="J175" s="50"/>
      <c r="K175" s="6"/>
    </row>
    <row r="176" spans="1:11" ht="18.75">
      <c r="A176" s="52" t="s">
        <v>140</v>
      </c>
      <c r="B176" s="49"/>
      <c r="C176" s="49"/>
      <c r="D176" s="49"/>
      <c r="E176" s="50"/>
      <c r="F176" s="52" t="s">
        <v>141</v>
      </c>
      <c r="G176" s="49"/>
      <c r="H176" s="78"/>
      <c r="I176" s="49"/>
      <c r="J176" s="50"/>
      <c r="K176" s="6"/>
    </row>
    <row r="177" spans="1:11" ht="18.75">
      <c r="A177" s="48" t="s">
        <v>103</v>
      </c>
      <c r="B177" s="49" t="s">
        <v>109</v>
      </c>
      <c r="C177" s="49"/>
      <c r="D177" s="49"/>
      <c r="E177" s="50"/>
      <c r="F177" s="48" t="s">
        <v>103</v>
      </c>
      <c r="G177" s="49" t="s">
        <v>109</v>
      </c>
      <c r="H177" s="78"/>
      <c r="I177" s="49"/>
      <c r="J177" s="50"/>
      <c r="K177" s="6"/>
    </row>
    <row r="178" spans="1:11" ht="18.75">
      <c r="A178" s="48" t="s">
        <v>103</v>
      </c>
      <c r="B178" s="49" t="s">
        <v>110</v>
      </c>
      <c r="C178" s="49"/>
      <c r="D178" s="49"/>
      <c r="E178" s="50"/>
      <c r="F178" s="48" t="s">
        <v>103</v>
      </c>
      <c r="G178" s="49" t="s">
        <v>111</v>
      </c>
      <c r="H178" s="78"/>
      <c r="I178" s="49"/>
      <c r="J178" s="50"/>
      <c r="K178" s="6"/>
    </row>
    <row r="179" spans="1:11" ht="18.75">
      <c r="A179" s="107" t="s">
        <v>112</v>
      </c>
      <c r="B179" s="105"/>
      <c r="C179" s="105"/>
      <c r="D179" s="105"/>
      <c r="E179" s="106"/>
      <c r="F179" s="107" t="s">
        <v>112</v>
      </c>
      <c r="G179" s="105"/>
      <c r="H179" s="105"/>
      <c r="I179" s="105"/>
      <c r="J179" s="106"/>
      <c r="K179" s="6"/>
    </row>
    <row r="180" spans="1:11" ht="18.75">
      <c r="A180" s="107" t="s">
        <v>112</v>
      </c>
      <c r="B180" s="105"/>
      <c r="C180" s="105"/>
      <c r="D180" s="105"/>
      <c r="E180" s="106"/>
      <c r="F180" s="107" t="s">
        <v>112</v>
      </c>
      <c r="G180" s="105"/>
      <c r="H180" s="105"/>
      <c r="I180" s="105"/>
      <c r="J180" s="106"/>
      <c r="K180" s="6"/>
    </row>
    <row r="181" spans="1:11" ht="18.75">
      <c r="A181" s="51"/>
      <c r="B181" s="49"/>
      <c r="C181" s="49"/>
      <c r="D181" s="49"/>
      <c r="E181" s="50"/>
      <c r="F181" s="51"/>
      <c r="G181" s="49"/>
      <c r="H181" s="78"/>
      <c r="I181" s="49"/>
      <c r="J181" s="50"/>
      <c r="K181" s="6"/>
    </row>
    <row r="182" spans="1:11" ht="18.75">
      <c r="A182" s="51"/>
      <c r="B182" s="49" t="s">
        <v>113</v>
      </c>
      <c r="C182" s="108" t="s">
        <v>114</v>
      </c>
      <c r="D182" s="108"/>
      <c r="E182" s="109"/>
      <c r="F182" s="51"/>
      <c r="G182" s="49" t="s">
        <v>113</v>
      </c>
      <c r="H182" s="108" t="s">
        <v>114</v>
      </c>
      <c r="I182" s="108"/>
      <c r="J182" s="109"/>
      <c r="K182" s="6"/>
    </row>
    <row r="183" spans="1:11" ht="18.75">
      <c r="A183" s="51"/>
      <c r="B183" s="105" t="s">
        <v>164</v>
      </c>
      <c r="C183" s="105"/>
      <c r="D183" s="105"/>
      <c r="E183" s="106"/>
      <c r="F183" s="51"/>
      <c r="G183" s="105" t="s">
        <v>164</v>
      </c>
      <c r="H183" s="105"/>
      <c r="I183" s="105"/>
      <c r="J183" s="106"/>
      <c r="K183" s="6"/>
    </row>
    <row r="184" spans="1:11" ht="18.75">
      <c r="A184" s="51"/>
      <c r="B184" s="105" t="s">
        <v>106</v>
      </c>
      <c r="C184" s="105"/>
      <c r="D184" s="105"/>
      <c r="E184" s="106"/>
      <c r="F184" s="51"/>
      <c r="G184" s="105" t="s">
        <v>106</v>
      </c>
      <c r="H184" s="105"/>
      <c r="I184" s="105"/>
      <c r="J184" s="106"/>
      <c r="K184" s="6"/>
    </row>
    <row r="185" spans="1:11" ht="18.75">
      <c r="A185" s="54"/>
      <c r="B185" s="55"/>
      <c r="C185" s="55"/>
      <c r="D185" s="55"/>
      <c r="E185" s="56"/>
      <c r="F185" s="54"/>
      <c r="G185" s="55"/>
      <c r="H185" s="80"/>
      <c r="I185" s="55"/>
      <c r="J185" s="56"/>
      <c r="K185" s="6"/>
    </row>
    <row r="186" spans="1:11" ht="18.75">
      <c r="A186" s="4"/>
      <c r="B186" s="4"/>
      <c r="C186" s="4"/>
      <c r="D186" s="4"/>
      <c r="E186" s="4"/>
      <c r="F186" s="4"/>
      <c r="G186" s="4"/>
      <c r="H186" s="66"/>
      <c r="I186" s="4"/>
      <c r="J186" s="4"/>
      <c r="K186" s="4"/>
    </row>
    <row r="187" spans="1:11" ht="18.75">
      <c r="A187" s="4"/>
      <c r="B187" s="4"/>
      <c r="C187" s="4"/>
      <c r="D187" s="4"/>
      <c r="E187" s="4"/>
      <c r="F187" s="4"/>
      <c r="G187" s="4"/>
      <c r="H187" s="66"/>
      <c r="I187" s="4"/>
      <c r="J187" s="4"/>
      <c r="K187" s="4"/>
    </row>
  </sheetData>
  <mergeCells count="217">
    <mergeCell ref="J67:J68"/>
    <mergeCell ref="A68:B68"/>
    <mergeCell ref="A69:B69"/>
    <mergeCell ref="A70:B70"/>
    <mergeCell ref="A71:G71"/>
    <mergeCell ref="A73:C74"/>
    <mergeCell ref="D73:F74"/>
    <mergeCell ref="H73:H74"/>
    <mergeCell ref="I73:I74"/>
    <mergeCell ref="A67:B67"/>
    <mergeCell ref="H67:H68"/>
    <mergeCell ref="A1:I1"/>
    <mergeCell ref="A2:I2"/>
    <mergeCell ref="J2:J3"/>
    <mergeCell ref="C4:F4"/>
    <mergeCell ref="B5:D5"/>
    <mergeCell ref="E5:F5"/>
    <mergeCell ref="G5:I5"/>
    <mergeCell ref="A10:B11"/>
    <mergeCell ref="C10:G10"/>
    <mergeCell ref="H10:H11"/>
    <mergeCell ref="I10:I11"/>
    <mergeCell ref="A12:B12"/>
    <mergeCell ref="A13:B13"/>
    <mergeCell ref="B6:D6"/>
    <mergeCell ref="E6:F6"/>
    <mergeCell ref="G6:I6"/>
    <mergeCell ref="A8:B8"/>
    <mergeCell ref="C8:E8"/>
    <mergeCell ref="G8:I8"/>
    <mergeCell ref="I18:I19"/>
    <mergeCell ref="A21:B21"/>
    <mergeCell ref="C21:E21"/>
    <mergeCell ref="G21:I21"/>
    <mergeCell ref="A23:B24"/>
    <mergeCell ref="C23:G23"/>
    <mergeCell ref="H23:H24"/>
    <mergeCell ref="I23:I24"/>
    <mergeCell ref="A14:B14"/>
    <mergeCell ref="A15:B15"/>
    <mergeCell ref="A16:G16"/>
    <mergeCell ref="A18:C19"/>
    <mergeCell ref="D18:F19"/>
    <mergeCell ref="H18:H19"/>
    <mergeCell ref="H30:H31"/>
    <mergeCell ref="I30:I31"/>
    <mergeCell ref="A32:J32"/>
    <mergeCell ref="A33:C34"/>
    <mergeCell ref="D33:G34"/>
    <mergeCell ref="I33:I34"/>
    <mergeCell ref="J33:J34"/>
    <mergeCell ref="A25:B25"/>
    <mergeCell ref="A26:B26"/>
    <mergeCell ref="A27:B27"/>
    <mergeCell ref="A28:B28"/>
    <mergeCell ref="A29:G29"/>
    <mergeCell ref="A30:C31"/>
    <mergeCell ref="D30:F31"/>
    <mergeCell ref="A42:B42"/>
    <mergeCell ref="A43:B43"/>
    <mergeCell ref="A44:B44"/>
    <mergeCell ref="A45:B45"/>
    <mergeCell ref="H45:H46"/>
    <mergeCell ref="J45:J46"/>
    <mergeCell ref="A46:B46"/>
    <mergeCell ref="A38:B38"/>
    <mergeCell ref="C38:E38"/>
    <mergeCell ref="G38:I38"/>
    <mergeCell ref="A40:B41"/>
    <mergeCell ref="C40:G40"/>
    <mergeCell ref="H40:H41"/>
    <mergeCell ref="I40:I41"/>
    <mergeCell ref="I51:I52"/>
    <mergeCell ref="A47:B47"/>
    <mergeCell ref="A48:B48"/>
    <mergeCell ref="A49:G49"/>
    <mergeCell ref="A51:C52"/>
    <mergeCell ref="D51:F52"/>
    <mergeCell ref="H51:H52"/>
    <mergeCell ref="A60:B60"/>
    <mergeCell ref="C60:E60"/>
    <mergeCell ref="G60:I60"/>
    <mergeCell ref="A62:B63"/>
    <mergeCell ref="C62:G62"/>
    <mergeCell ref="H62:H63"/>
    <mergeCell ref="I62:I63"/>
    <mergeCell ref="A64:B64"/>
    <mergeCell ref="A65:B65"/>
    <mergeCell ref="A66:B66"/>
    <mergeCell ref="A95:C96"/>
    <mergeCell ref="D95:F96"/>
    <mergeCell ref="H95:H96"/>
    <mergeCell ref="I95:I96"/>
    <mergeCell ref="H90:H92"/>
    <mergeCell ref="I90:I92"/>
    <mergeCell ref="I88:I89"/>
    <mergeCell ref="H88:H89"/>
    <mergeCell ref="C88:G88"/>
    <mergeCell ref="A88:B89"/>
    <mergeCell ref="G86:I86"/>
    <mergeCell ref="C86:E86"/>
    <mergeCell ref="A86:B86"/>
    <mergeCell ref="J90:J92"/>
    <mergeCell ref="A91:B91"/>
    <mergeCell ref="A92:B92"/>
    <mergeCell ref="A93:G93"/>
    <mergeCell ref="A90:B90"/>
    <mergeCell ref="C90:C92"/>
    <mergeCell ref="D90:D92"/>
    <mergeCell ref="E90:E92"/>
    <mergeCell ref="F90:F92"/>
    <mergeCell ref="G90:G92"/>
    <mergeCell ref="A98:B98"/>
    <mergeCell ref="C98:E98"/>
    <mergeCell ref="G98:I98"/>
    <mergeCell ref="A100:B101"/>
    <mergeCell ref="C100:G100"/>
    <mergeCell ref="H100:H101"/>
    <mergeCell ref="I100:I101"/>
    <mergeCell ref="H102:H104"/>
    <mergeCell ref="I102:I104"/>
    <mergeCell ref="J102:J104"/>
    <mergeCell ref="A103:B103"/>
    <mergeCell ref="A104:B104"/>
    <mergeCell ref="A105:G105"/>
    <mergeCell ref="A102:B102"/>
    <mergeCell ref="C102:C104"/>
    <mergeCell ref="D102:D104"/>
    <mergeCell ref="E102:E104"/>
    <mergeCell ref="F102:F104"/>
    <mergeCell ref="G102:G104"/>
    <mergeCell ref="A115:C115"/>
    <mergeCell ref="D115:G116"/>
    <mergeCell ref="I115:I116"/>
    <mergeCell ref="J115:J116"/>
    <mergeCell ref="A116:C116"/>
    <mergeCell ref="A121:D121"/>
    <mergeCell ref="G121:J121"/>
    <mergeCell ref="A107:C108"/>
    <mergeCell ref="D107:F108"/>
    <mergeCell ref="H107:H108"/>
    <mergeCell ref="I107:I108"/>
    <mergeCell ref="A110:J110"/>
    <mergeCell ref="A112:C113"/>
    <mergeCell ref="D112:G113"/>
    <mergeCell ref="I112:I113"/>
    <mergeCell ref="J112:J113"/>
    <mergeCell ref="A125:E125"/>
    <mergeCell ref="G125:J125"/>
    <mergeCell ref="C127:H127"/>
    <mergeCell ref="C128:E128"/>
    <mergeCell ref="F128:H128"/>
    <mergeCell ref="C129:E129"/>
    <mergeCell ref="F129:H129"/>
    <mergeCell ref="A122:D122"/>
    <mergeCell ref="G122:J122"/>
    <mergeCell ref="A123:D123"/>
    <mergeCell ref="G123:J123"/>
    <mergeCell ref="A124:D124"/>
    <mergeCell ref="G124:J124"/>
    <mergeCell ref="C133:E133"/>
    <mergeCell ref="F133:H133"/>
    <mergeCell ref="A134:B134"/>
    <mergeCell ref="A137:J137"/>
    <mergeCell ref="A138:J138"/>
    <mergeCell ref="A139:J139"/>
    <mergeCell ref="C130:E130"/>
    <mergeCell ref="F130:H130"/>
    <mergeCell ref="C131:E131"/>
    <mergeCell ref="F131:H131"/>
    <mergeCell ref="C132:E132"/>
    <mergeCell ref="F132:H132"/>
    <mergeCell ref="B153:E153"/>
    <mergeCell ref="G153:J153"/>
    <mergeCell ref="B154:E154"/>
    <mergeCell ref="G154:J154"/>
    <mergeCell ref="B155:E155"/>
    <mergeCell ref="G155:J155"/>
    <mergeCell ref="A140:J140"/>
    <mergeCell ref="A149:E149"/>
    <mergeCell ref="F149:J149"/>
    <mergeCell ref="B152:E152"/>
    <mergeCell ref="G152:J152"/>
    <mergeCell ref="B161:E161"/>
    <mergeCell ref="G161:J161"/>
    <mergeCell ref="A162:E162"/>
    <mergeCell ref="F162:J162"/>
    <mergeCell ref="A165:E165"/>
    <mergeCell ref="F165:J165"/>
    <mergeCell ref="B158:E158"/>
    <mergeCell ref="G158:J158"/>
    <mergeCell ref="B159:E159"/>
    <mergeCell ref="G159:J159"/>
    <mergeCell ref="B160:E160"/>
    <mergeCell ref="G160:J160"/>
    <mergeCell ref="B172:E172"/>
    <mergeCell ref="G172:J172"/>
    <mergeCell ref="B173:E173"/>
    <mergeCell ref="G173:J173"/>
    <mergeCell ref="B174:E174"/>
    <mergeCell ref="G174:J174"/>
    <mergeCell ref="A169:E169"/>
    <mergeCell ref="F169:J169"/>
    <mergeCell ref="A170:E170"/>
    <mergeCell ref="F170:J170"/>
    <mergeCell ref="B171:E171"/>
    <mergeCell ref="G171:J171"/>
    <mergeCell ref="B183:E183"/>
    <mergeCell ref="G183:J183"/>
    <mergeCell ref="B184:E184"/>
    <mergeCell ref="G184:J184"/>
    <mergeCell ref="A179:E179"/>
    <mergeCell ref="F179:J179"/>
    <mergeCell ref="A180:E180"/>
    <mergeCell ref="F180:J180"/>
    <mergeCell ref="C182:E182"/>
    <mergeCell ref="H182:J182"/>
  </mergeCells>
  <pageMargins left="0.19685039370078741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9"/>
  <sheetViews>
    <sheetView workbookViewId="0">
      <selection activeCell="F36" sqref="F36"/>
    </sheetView>
  </sheetViews>
  <sheetFormatPr defaultRowHeight="14.25"/>
  <sheetData>
    <row r="1" spans="3:12" ht="21">
      <c r="C1" s="44" t="s">
        <v>86</v>
      </c>
      <c r="D1" s="2"/>
      <c r="E1" s="2"/>
      <c r="F1" s="2"/>
      <c r="G1" s="2"/>
      <c r="H1" s="2"/>
      <c r="I1" s="2"/>
      <c r="J1" s="68"/>
      <c r="K1" s="2"/>
      <c r="L1" s="2"/>
    </row>
    <row r="2" spans="3:12" ht="18.75">
      <c r="C2" s="4"/>
      <c r="D2" s="4"/>
      <c r="E2" s="123" t="s">
        <v>145</v>
      </c>
      <c r="F2" s="124"/>
      <c r="G2" s="124"/>
      <c r="H2" s="124"/>
      <c r="I2" s="124"/>
      <c r="J2" s="125"/>
      <c r="K2" s="81" t="s">
        <v>146</v>
      </c>
      <c r="L2" s="4"/>
    </row>
    <row r="3" spans="3:12" ht="18.75">
      <c r="C3" s="4"/>
      <c r="D3" s="4"/>
      <c r="E3" s="115" t="s">
        <v>87</v>
      </c>
      <c r="F3" s="115"/>
      <c r="G3" s="115"/>
      <c r="H3" s="115" t="s">
        <v>0</v>
      </c>
      <c r="I3" s="115"/>
      <c r="J3" s="115"/>
      <c r="K3" s="82" t="s">
        <v>147</v>
      </c>
      <c r="L3" s="4"/>
    </row>
    <row r="4" spans="3:12" ht="18.75">
      <c r="C4" s="4"/>
      <c r="D4" s="4"/>
      <c r="E4" s="221" t="s">
        <v>88</v>
      </c>
      <c r="F4" s="221"/>
      <c r="G4" s="221"/>
      <c r="H4" s="222" t="s">
        <v>89</v>
      </c>
      <c r="I4" s="222"/>
      <c r="J4" s="222"/>
      <c r="K4" s="83">
        <v>5</v>
      </c>
      <c r="L4" s="4"/>
    </row>
    <row r="5" spans="3:12" ht="18.75">
      <c r="C5" s="4"/>
      <c r="D5" s="4"/>
      <c r="E5" s="219" t="s">
        <v>90</v>
      </c>
      <c r="F5" s="219"/>
      <c r="G5" s="219"/>
      <c r="H5" s="220" t="s">
        <v>91</v>
      </c>
      <c r="I5" s="220"/>
      <c r="J5" s="220"/>
      <c r="K5" s="84">
        <v>4</v>
      </c>
      <c r="L5" s="4"/>
    </row>
    <row r="6" spans="3:12" ht="18.75">
      <c r="C6" s="4"/>
      <c r="D6" s="4"/>
      <c r="E6" s="219" t="s">
        <v>92</v>
      </c>
      <c r="F6" s="219"/>
      <c r="G6" s="219"/>
      <c r="H6" s="220" t="s">
        <v>93</v>
      </c>
      <c r="I6" s="220"/>
      <c r="J6" s="220"/>
      <c r="K6" s="84">
        <v>3</v>
      </c>
      <c r="L6" s="4"/>
    </row>
    <row r="7" spans="3:12" ht="18.75">
      <c r="C7" s="4"/>
      <c r="D7" s="4"/>
      <c r="E7" s="219" t="s">
        <v>94</v>
      </c>
      <c r="F7" s="219"/>
      <c r="G7" s="219"/>
      <c r="H7" s="220" t="s">
        <v>95</v>
      </c>
      <c r="I7" s="220"/>
      <c r="J7" s="220"/>
      <c r="K7" s="84">
        <v>2</v>
      </c>
      <c r="L7" s="4"/>
    </row>
    <row r="8" spans="3:12" ht="18.75">
      <c r="C8" s="4"/>
      <c r="D8" s="4"/>
      <c r="E8" s="116" t="s">
        <v>96</v>
      </c>
      <c r="F8" s="116"/>
      <c r="G8" s="116"/>
      <c r="H8" s="117" t="s">
        <v>97</v>
      </c>
      <c r="I8" s="117"/>
      <c r="J8" s="117"/>
      <c r="K8" s="82">
        <v>0</v>
      </c>
      <c r="L8" s="4"/>
    </row>
    <row r="9" spans="3:12" ht="21">
      <c r="C9" s="118" t="s">
        <v>86</v>
      </c>
      <c r="D9" s="119"/>
      <c r="E9" s="2" t="s">
        <v>129</v>
      </c>
      <c r="F9" s="2" t="s">
        <v>130</v>
      </c>
      <c r="G9" s="2" t="s">
        <v>131</v>
      </c>
      <c r="H9" s="2" t="s">
        <v>132</v>
      </c>
      <c r="I9" s="2" t="s">
        <v>133</v>
      </c>
      <c r="J9" s="68"/>
      <c r="K9" s="2"/>
      <c r="L9" s="2"/>
    </row>
  </sheetData>
  <mergeCells count="14">
    <mergeCell ref="C9:D9"/>
    <mergeCell ref="E6:G6"/>
    <mergeCell ref="H6:J6"/>
    <mergeCell ref="E7:G7"/>
    <mergeCell ref="H7:J7"/>
    <mergeCell ref="E8:G8"/>
    <mergeCell ref="H8:J8"/>
    <mergeCell ref="E5:G5"/>
    <mergeCell ref="H5:J5"/>
    <mergeCell ref="E2:J2"/>
    <mergeCell ref="E3:G3"/>
    <mergeCell ref="H3:J3"/>
    <mergeCell ref="E4:G4"/>
    <mergeCell ref="H4:J4"/>
  </mergeCell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opLeftCell="A16" workbookViewId="0">
      <selection activeCell="F21" sqref="F21"/>
    </sheetView>
  </sheetViews>
  <sheetFormatPr defaultRowHeight="14.25"/>
  <cols>
    <col min="1" max="1" width="4.625" customWidth="1"/>
    <col min="2" max="2" width="17.125" customWidth="1"/>
    <col min="3" max="3" width="14.625" style="96" customWidth="1"/>
    <col min="11" max="11" width="10.25" customWidth="1"/>
  </cols>
  <sheetData>
    <row r="2" spans="1:13" s="85" customFormat="1" ht="37.5" customHeight="1">
      <c r="A2" s="225" t="s">
        <v>154</v>
      </c>
      <c r="B2" s="225"/>
      <c r="C2" s="225"/>
      <c r="D2" s="225"/>
      <c r="E2" s="225"/>
      <c r="F2" s="225"/>
      <c r="G2" s="225"/>
      <c r="H2" s="225"/>
      <c r="I2" s="225"/>
      <c r="J2" s="226"/>
      <c r="K2" s="225"/>
      <c r="L2" s="225"/>
      <c r="M2" s="225"/>
    </row>
    <row r="3" spans="1:13" s="85" customFormat="1" ht="37.5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223"/>
      <c r="J3" s="224"/>
      <c r="K3" s="223"/>
      <c r="L3" s="223"/>
      <c r="M3" s="223"/>
    </row>
    <row r="4" spans="1:13" s="85" customFormat="1" ht="58.5" customHeight="1">
      <c r="A4" s="86" t="s">
        <v>161</v>
      </c>
      <c r="B4" s="95" t="s">
        <v>160</v>
      </c>
      <c r="C4" s="97" t="s">
        <v>148</v>
      </c>
      <c r="D4" s="88" t="s">
        <v>163</v>
      </c>
      <c r="E4" s="89" t="s">
        <v>150</v>
      </c>
      <c r="F4" s="89" t="s">
        <v>151</v>
      </c>
      <c r="G4" s="88" t="s">
        <v>156</v>
      </c>
      <c r="H4" s="89" t="s">
        <v>149</v>
      </c>
      <c r="I4" s="89" t="s">
        <v>157</v>
      </c>
      <c r="J4" s="90" t="s">
        <v>162</v>
      </c>
      <c r="K4" s="87" t="s">
        <v>152</v>
      </c>
      <c r="L4" s="98" t="s">
        <v>159</v>
      </c>
      <c r="M4" s="89" t="s">
        <v>153</v>
      </c>
    </row>
    <row r="5" spans="1:13" s="85" customFormat="1" ht="58.5" customHeight="1">
      <c r="A5" s="86"/>
      <c r="B5" s="95"/>
      <c r="C5" s="97"/>
      <c r="D5" s="104">
        <v>0</v>
      </c>
      <c r="E5" s="93">
        <v>0</v>
      </c>
      <c r="F5" s="93">
        <v>0</v>
      </c>
      <c r="G5" s="93">
        <f>SUM(E5+F5)/2</f>
        <v>0</v>
      </c>
      <c r="H5" s="93">
        <v>0</v>
      </c>
      <c r="I5" s="93">
        <v>0</v>
      </c>
      <c r="J5" s="91">
        <f>SUM(D5+I5)</f>
        <v>0</v>
      </c>
      <c r="K5" s="92" t="s">
        <v>158</v>
      </c>
      <c r="L5" s="94"/>
      <c r="M5" s="94"/>
    </row>
    <row r="6" spans="1:13" s="85" customFormat="1" ht="58.5" customHeight="1">
      <c r="A6" s="86"/>
      <c r="B6" s="95"/>
      <c r="C6" s="97"/>
      <c r="D6" s="88"/>
      <c r="E6" s="89"/>
      <c r="F6" s="89"/>
      <c r="G6" s="88"/>
      <c r="H6" s="89"/>
      <c r="I6" s="89"/>
      <c r="J6" s="90"/>
      <c r="K6" s="87"/>
      <c r="L6" s="98"/>
      <c r="M6" s="89"/>
    </row>
    <row r="7" spans="1:13" s="85" customFormat="1" ht="58.5" customHeight="1">
      <c r="A7" s="86"/>
      <c r="B7" s="95"/>
      <c r="C7" s="97"/>
      <c r="D7" s="88"/>
      <c r="E7" s="89"/>
      <c r="F7" s="89"/>
      <c r="G7" s="88"/>
      <c r="H7" s="89"/>
      <c r="I7" s="89"/>
      <c r="J7" s="90"/>
      <c r="K7" s="87"/>
      <c r="L7" s="98"/>
      <c r="M7" s="89"/>
    </row>
    <row r="8" spans="1:13" s="85" customFormat="1" ht="58.5" customHeight="1">
      <c r="A8" s="86"/>
      <c r="B8" s="95"/>
      <c r="C8" s="97"/>
      <c r="D8" s="88"/>
      <c r="E8" s="89"/>
      <c r="F8" s="89"/>
      <c r="G8" s="88"/>
      <c r="H8" s="89"/>
      <c r="I8" s="89"/>
      <c r="J8" s="90"/>
      <c r="K8" s="87"/>
      <c r="L8" s="98"/>
      <c r="M8" s="89"/>
    </row>
    <row r="9" spans="1:13" s="85" customFormat="1" ht="58.5" customHeight="1">
      <c r="A9" s="86"/>
      <c r="B9" s="95"/>
      <c r="C9" s="97"/>
      <c r="D9" s="88"/>
      <c r="E9" s="89"/>
      <c r="F9" s="89"/>
      <c r="G9" s="88"/>
      <c r="H9" s="89"/>
      <c r="I9" s="89"/>
      <c r="J9" s="90"/>
      <c r="K9" s="87"/>
      <c r="L9" s="98"/>
      <c r="M9" s="89"/>
    </row>
    <row r="10" spans="1:13" s="85" customFormat="1" ht="58.5" customHeight="1">
      <c r="A10" s="86"/>
      <c r="B10" s="95"/>
      <c r="C10" s="97"/>
      <c r="D10" s="88"/>
      <c r="E10" s="89"/>
      <c r="F10" s="89"/>
      <c r="G10" s="88"/>
      <c r="H10" s="89"/>
      <c r="I10" s="89"/>
      <c r="J10" s="90"/>
      <c r="K10" s="87"/>
      <c r="L10" s="98"/>
      <c r="M10" s="89"/>
    </row>
    <row r="11" spans="1:13" s="85" customFormat="1" ht="58.5" customHeight="1">
      <c r="A11" s="86"/>
      <c r="B11" s="95"/>
      <c r="C11" s="97"/>
      <c r="D11" s="88"/>
      <c r="E11" s="89"/>
      <c r="F11" s="89"/>
      <c r="G11" s="88"/>
      <c r="H11" s="89"/>
      <c r="I11" s="89"/>
      <c r="J11" s="90"/>
      <c r="K11" s="87"/>
      <c r="L11" s="98"/>
      <c r="M11" s="89"/>
    </row>
    <row r="12" spans="1:13" s="85" customFormat="1" ht="58.5" customHeight="1">
      <c r="A12" s="86"/>
      <c r="B12" s="95"/>
      <c r="C12" s="97"/>
      <c r="D12" s="88"/>
      <c r="E12" s="89"/>
      <c r="F12" s="89"/>
      <c r="G12" s="88"/>
      <c r="H12" s="89"/>
      <c r="I12" s="89"/>
      <c r="J12" s="90"/>
      <c r="K12" s="87"/>
      <c r="L12" s="98"/>
      <c r="M12" s="89"/>
    </row>
    <row r="13" spans="1:13" s="85" customFormat="1" ht="58.5" customHeight="1">
      <c r="A13" s="86"/>
      <c r="B13" s="95"/>
      <c r="C13" s="97"/>
      <c r="D13" s="88"/>
      <c r="E13" s="89"/>
      <c r="F13" s="89"/>
      <c r="G13" s="88"/>
      <c r="H13" s="89"/>
      <c r="I13" s="89"/>
      <c r="J13" s="90"/>
      <c r="K13" s="87"/>
      <c r="L13" s="98"/>
      <c r="M13" s="89"/>
    </row>
    <row r="14" spans="1:13" s="85" customFormat="1" ht="58.5" customHeight="1">
      <c r="A14" s="86"/>
      <c r="B14" s="95"/>
      <c r="C14" s="97"/>
      <c r="D14" s="88"/>
      <c r="E14" s="89"/>
      <c r="F14" s="89"/>
      <c r="G14" s="88"/>
      <c r="H14" s="89"/>
      <c r="I14" s="89"/>
      <c r="J14" s="90"/>
      <c r="K14" s="87"/>
      <c r="L14" s="98"/>
      <c r="M14" s="89"/>
    </row>
    <row r="15" spans="1:13" s="85" customFormat="1" ht="58.5" customHeight="1">
      <c r="A15" s="86"/>
      <c r="B15" s="95"/>
      <c r="C15" s="97"/>
      <c r="D15" s="88"/>
      <c r="E15" s="89"/>
      <c r="F15" s="89"/>
      <c r="G15" s="88"/>
      <c r="H15" s="89"/>
      <c r="I15" s="89"/>
      <c r="J15" s="90"/>
      <c r="K15" s="87"/>
      <c r="L15" s="98"/>
      <c r="M15" s="89"/>
    </row>
    <row r="16" spans="1:13" s="85" customFormat="1" ht="58.5" customHeight="1">
      <c r="A16" s="86"/>
      <c r="B16" s="95"/>
      <c r="C16" s="97"/>
      <c r="D16" s="88"/>
      <c r="E16" s="89"/>
      <c r="F16" s="89"/>
      <c r="G16" s="88"/>
      <c r="H16" s="89"/>
      <c r="I16" s="89"/>
      <c r="J16" s="90"/>
      <c r="K16" s="87"/>
      <c r="L16" s="98"/>
      <c r="M16" s="89"/>
    </row>
    <row r="17" spans="1:13" s="85" customFormat="1" ht="58.5" customHeight="1">
      <c r="A17" s="86"/>
      <c r="B17" s="95"/>
      <c r="C17" s="97"/>
      <c r="D17" s="88"/>
      <c r="E17" s="89"/>
      <c r="F17" s="89"/>
      <c r="G17" s="88"/>
      <c r="H17" s="89"/>
      <c r="I17" s="89"/>
      <c r="J17" s="90"/>
      <c r="K17" s="87"/>
      <c r="L17" s="98"/>
      <c r="M17" s="89"/>
    </row>
    <row r="18" spans="1:13" s="85" customFormat="1" ht="58.5" customHeight="1">
      <c r="A18" s="86"/>
      <c r="B18" s="95"/>
      <c r="C18" s="97"/>
      <c r="D18" s="88"/>
      <c r="E18" s="89"/>
      <c r="F18" s="89"/>
      <c r="G18" s="88"/>
      <c r="H18" s="89"/>
      <c r="I18" s="89"/>
      <c r="J18" s="90"/>
      <c r="K18" s="87"/>
      <c r="L18" s="98"/>
      <c r="M18" s="89"/>
    </row>
    <row r="19" spans="1:13" s="85" customFormat="1" ht="58.5" customHeight="1">
      <c r="A19" s="86"/>
      <c r="B19" s="95"/>
      <c r="C19" s="97"/>
      <c r="D19" s="88"/>
      <c r="E19" s="89"/>
      <c r="F19" s="89"/>
      <c r="G19" s="88"/>
      <c r="H19" s="89"/>
      <c r="I19" s="89"/>
      <c r="J19" s="90"/>
      <c r="K19" s="87"/>
      <c r="L19" s="98"/>
      <c r="M19" s="89"/>
    </row>
    <row r="20" spans="1:13" s="85" customFormat="1" ht="58.5" customHeight="1">
      <c r="A20" s="86"/>
      <c r="B20" s="95"/>
      <c r="C20" s="97"/>
      <c r="D20" s="88"/>
      <c r="E20" s="89"/>
      <c r="F20" s="89"/>
      <c r="G20" s="88"/>
      <c r="H20" s="89"/>
      <c r="I20" s="89"/>
      <c r="J20" s="90"/>
      <c r="K20" s="87"/>
      <c r="L20" s="98"/>
      <c r="M20" s="89"/>
    </row>
    <row r="21" spans="1:13" s="85" customFormat="1" ht="58.5" customHeight="1">
      <c r="A21" s="86"/>
      <c r="B21" s="95"/>
      <c r="C21" s="97"/>
      <c r="D21" s="88"/>
      <c r="E21" s="89"/>
      <c r="F21" s="89"/>
      <c r="G21" s="88"/>
      <c r="H21" s="89"/>
      <c r="I21" s="89"/>
      <c r="J21" s="90"/>
      <c r="K21" s="87"/>
      <c r="L21" s="98"/>
      <c r="M21" s="89"/>
    </row>
    <row r="22" spans="1:13" s="85" customFormat="1" ht="58.5" customHeight="1">
      <c r="A22" s="86"/>
      <c r="B22" s="95"/>
      <c r="C22" s="97"/>
      <c r="D22" s="88"/>
      <c r="E22" s="89"/>
      <c r="F22" s="89"/>
      <c r="G22" s="88"/>
      <c r="H22" s="89"/>
      <c r="I22" s="89"/>
      <c r="J22" s="90"/>
      <c r="K22" s="87"/>
      <c r="L22" s="98"/>
      <c r="M22" s="89"/>
    </row>
    <row r="23" spans="1:13" s="85" customFormat="1" ht="58.5" customHeight="1">
      <c r="A23" s="86"/>
      <c r="B23" s="95"/>
      <c r="C23" s="97"/>
      <c r="D23" s="88"/>
      <c r="E23" s="89"/>
      <c r="F23" s="89"/>
      <c r="G23" s="88"/>
      <c r="H23" s="89"/>
      <c r="I23" s="89"/>
      <c r="J23" s="90"/>
      <c r="K23" s="87"/>
      <c r="L23" s="98"/>
      <c r="M23" s="89"/>
    </row>
    <row r="24" spans="1:13" s="85" customFormat="1" ht="58.5" customHeight="1">
      <c r="A24" s="86"/>
      <c r="B24" s="95"/>
      <c r="C24" s="97"/>
      <c r="D24" s="88"/>
      <c r="E24" s="89"/>
      <c r="F24" s="89"/>
      <c r="G24" s="88"/>
      <c r="H24" s="89"/>
      <c r="I24" s="89"/>
      <c r="J24" s="90"/>
      <c r="K24" s="87"/>
      <c r="L24" s="98"/>
      <c r="M24" s="89"/>
    </row>
    <row r="25" spans="1:13" s="85" customFormat="1" ht="58.5" customHeight="1">
      <c r="A25" s="86"/>
      <c r="B25" s="95"/>
      <c r="C25" s="97"/>
      <c r="D25" s="88"/>
      <c r="E25" s="89"/>
      <c r="F25" s="89"/>
      <c r="G25" s="88"/>
      <c r="H25" s="89"/>
      <c r="I25" s="89"/>
      <c r="J25" s="90"/>
      <c r="K25" s="87"/>
      <c r="L25" s="98"/>
      <c r="M25" s="89"/>
    </row>
    <row r="26" spans="1:13" s="85" customFormat="1" ht="58.5" customHeight="1">
      <c r="A26" s="86"/>
      <c r="B26" s="95"/>
      <c r="C26" s="97"/>
      <c r="D26" s="88"/>
      <c r="E26" s="89"/>
      <c r="F26" s="89"/>
      <c r="G26" s="88"/>
      <c r="H26" s="89"/>
      <c r="I26" s="89"/>
      <c r="J26" s="90"/>
      <c r="K26" s="87"/>
      <c r="L26" s="98"/>
      <c r="M26" s="89"/>
    </row>
    <row r="27" spans="1:13" s="85" customFormat="1" ht="58.5" customHeight="1">
      <c r="A27" s="86"/>
      <c r="B27" s="95"/>
      <c r="C27" s="97"/>
      <c r="D27" s="88"/>
      <c r="E27" s="89"/>
      <c r="F27" s="89"/>
      <c r="G27" s="88"/>
      <c r="H27" s="89"/>
      <c r="I27" s="89"/>
      <c r="J27" s="90"/>
      <c r="K27" s="87"/>
      <c r="L27" s="98"/>
      <c r="M27" s="89"/>
    </row>
    <row r="28" spans="1:13" s="85" customFormat="1" ht="58.5" customHeight="1">
      <c r="A28" s="86"/>
      <c r="B28" s="95"/>
      <c r="C28" s="97"/>
      <c r="D28" s="88"/>
      <c r="E28" s="89"/>
      <c r="F28" s="89"/>
      <c r="G28" s="88"/>
      <c r="H28" s="89"/>
      <c r="I28" s="89"/>
      <c r="J28" s="90"/>
      <c r="K28" s="87"/>
      <c r="L28" s="98"/>
      <c r="M28" s="89"/>
    </row>
    <row r="29" spans="1:13" s="85" customFormat="1" ht="58.5" customHeight="1">
      <c r="A29" s="86"/>
      <c r="B29" s="95"/>
      <c r="C29" s="97"/>
      <c r="D29" s="88"/>
      <c r="E29" s="89"/>
      <c r="F29" s="89"/>
      <c r="G29" s="88"/>
      <c r="H29" s="89"/>
      <c r="I29" s="89"/>
      <c r="J29" s="90"/>
      <c r="K29" s="87"/>
      <c r="L29" s="98"/>
      <c r="M29" s="89"/>
    </row>
    <row r="30" spans="1:13" s="85" customFormat="1" ht="58.5" customHeight="1">
      <c r="A30" s="86"/>
      <c r="B30" s="95"/>
      <c r="C30" s="97"/>
      <c r="D30" s="88"/>
      <c r="E30" s="89"/>
      <c r="F30" s="89"/>
      <c r="G30" s="88"/>
      <c r="H30" s="89"/>
      <c r="I30" s="89"/>
      <c r="J30" s="90"/>
      <c r="K30" s="87"/>
      <c r="L30" s="98"/>
      <c r="M30" s="89"/>
    </row>
    <row r="31" spans="1:13" s="85" customFormat="1" ht="58.5" customHeight="1">
      <c r="A31" s="86"/>
      <c r="B31" s="95"/>
      <c r="C31" s="97"/>
      <c r="D31" s="88"/>
      <c r="E31" s="89"/>
      <c r="F31" s="89"/>
      <c r="G31" s="88"/>
      <c r="H31" s="89"/>
      <c r="I31" s="89"/>
      <c r="J31" s="90"/>
      <c r="K31" s="87"/>
      <c r="L31" s="98"/>
      <c r="M31" s="89"/>
    </row>
    <row r="32" spans="1:13" s="85" customFormat="1" ht="58.5" customHeight="1">
      <c r="A32" s="86"/>
      <c r="B32" s="95"/>
      <c r="C32" s="97"/>
      <c r="D32" s="88"/>
      <c r="E32" s="89"/>
      <c r="F32" s="89"/>
      <c r="G32" s="88"/>
      <c r="H32" s="89"/>
      <c r="I32" s="89"/>
      <c r="J32" s="90"/>
      <c r="K32" s="87"/>
      <c r="L32" s="98"/>
      <c r="M32" s="89"/>
    </row>
    <row r="33" spans="1:13" s="85" customFormat="1" ht="58.5" customHeight="1">
      <c r="A33" s="86"/>
      <c r="B33" s="95"/>
      <c r="C33" s="97"/>
      <c r="D33" s="88"/>
      <c r="E33" s="89"/>
      <c r="F33" s="89"/>
      <c r="G33" s="88"/>
      <c r="H33" s="89"/>
      <c r="I33" s="89"/>
      <c r="J33" s="90"/>
      <c r="K33" s="87"/>
      <c r="L33" s="98"/>
      <c r="M33" s="89"/>
    </row>
    <row r="34" spans="1:13" s="85" customFormat="1" ht="58.5" customHeight="1">
      <c r="A34" s="86"/>
      <c r="B34" s="95"/>
      <c r="C34" s="97"/>
      <c r="D34" s="88"/>
      <c r="E34" s="89"/>
      <c r="F34" s="89"/>
      <c r="G34" s="88"/>
      <c r="H34" s="89"/>
      <c r="I34" s="89"/>
      <c r="J34" s="90"/>
      <c r="K34" s="87"/>
      <c r="L34" s="98"/>
      <c r="M34" s="89"/>
    </row>
    <row r="35" spans="1:13" s="85" customFormat="1" ht="58.5" customHeight="1">
      <c r="A35" s="86"/>
      <c r="B35" s="95"/>
      <c r="C35" s="97"/>
      <c r="D35" s="88"/>
      <c r="E35" s="89"/>
      <c r="F35" s="89"/>
      <c r="G35" s="88"/>
      <c r="H35" s="89"/>
      <c r="I35" s="89"/>
      <c r="J35" s="90"/>
      <c r="K35" s="87"/>
      <c r="L35" s="98"/>
      <c r="M35" s="89"/>
    </row>
    <row r="36" spans="1:13" s="85" customFormat="1" ht="58.5" customHeight="1">
      <c r="A36" s="86"/>
      <c r="B36" s="95"/>
      <c r="C36" s="97"/>
      <c r="D36" s="88"/>
      <c r="E36" s="89"/>
      <c r="F36" s="89"/>
      <c r="G36" s="88"/>
      <c r="H36" s="89"/>
      <c r="I36" s="89"/>
      <c r="J36" s="90"/>
      <c r="K36" s="87"/>
      <c r="L36" s="98"/>
      <c r="M36" s="89"/>
    </row>
    <row r="37" spans="1:13" s="85" customFormat="1" ht="58.5" customHeight="1">
      <c r="A37" s="86"/>
      <c r="B37" s="95"/>
      <c r="C37" s="97"/>
      <c r="D37" s="88"/>
      <c r="E37" s="89"/>
      <c r="F37" s="89"/>
      <c r="G37" s="88"/>
      <c r="H37" s="89"/>
      <c r="I37" s="89"/>
      <c r="J37" s="90"/>
      <c r="K37" s="87"/>
      <c r="L37" s="98"/>
      <c r="M37" s="89"/>
    </row>
    <row r="38" spans="1:13" s="85" customFormat="1" ht="58.5" customHeight="1">
      <c r="A38" s="86"/>
      <c r="B38" s="95"/>
      <c r="C38" s="97"/>
      <c r="D38" s="88"/>
      <c r="E38" s="89"/>
      <c r="F38" s="89"/>
      <c r="G38" s="88"/>
      <c r="H38" s="89"/>
      <c r="I38" s="89"/>
      <c r="J38" s="90"/>
      <c r="K38" s="87"/>
      <c r="L38" s="98"/>
      <c r="M38" s="89"/>
    </row>
    <row r="39" spans="1:13" s="85" customFormat="1" ht="58.5" customHeight="1">
      <c r="A39" s="86"/>
      <c r="B39" s="95"/>
      <c r="C39" s="97"/>
      <c r="D39" s="88"/>
      <c r="E39" s="89"/>
      <c r="F39" s="89"/>
      <c r="G39" s="88"/>
      <c r="H39" s="89"/>
      <c r="I39" s="89"/>
      <c r="J39" s="90"/>
      <c r="K39" s="87"/>
      <c r="L39" s="98"/>
      <c r="M39" s="89"/>
    </row>
    <row r="40" spans="1:13" s="85" customFormat="1" ht="29.25" customHeight="1">
      <c r="A40" s="102" t="s">
        <v>114</v>
      </c>
      <c r="B40" s="103" t="s">
        <v>114</v>
      </c>
      <c r="C40" s="103" t="s">
        <v>114</v>
      </c>
      <c r="D40" s="104">
        <v>0</v>
      </c>
      <c r="E40" s="93">
        <v>0</v>
      </c>
      <c r="F40" s="93">
        <v>0</v>
      </c>
      <c r="G40" s="93">
        <f>SUM(E40+F40)/2</f>
        <v>0</v>
      </c>
      <c r="H40" s="93">
        <v>0</v>
      </c>
      <c r="I40" s="93">
        <v>0</v>
      </c>
      <c r="J40" s="91">
        <f>SUM(D40+I40)</f>
        <v>0</v>
      </c>
      <c r="K40" s="92" t="s">
        <v>158</v>
      </c>
      <c r="L40" s="94"/>
      <c r="M40" s="94"/>
    </row>
  </sheetData>
  <mergeCells count="2">
    <mergeCell ref="A3:M3"/>
    <mergeCell ref="A2:M2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รพช.</vt:lpstr>
      <vt:lpstr>ช่วงคะแนน</vt:lpstr>
      <vt:lpstr>บัญชีสรุปผลการประเมิน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ituser</dc:creator>
  <cp:lastModifiedBy>ituser</cp:lastModifiedBy>
  <cp:lastPrinted>2018-10-26T07:50:46Z</cp:lastPrinted>
  <dcterms:created xsi:type="dcterms:W3CDTF">2018-09-06T04:23:59Z</dcterms:created>
  <dcterms:modified xsi:type="dcterms:W3CDTF">2019-06-26T02:50:02Z</dcterms:modified>
</cp:coreProperties>
</file>